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26" documentId="13_ncr:1_{F6CB121F-512D-4AA6-A0C1-0FB36C537598}" xr6:coauthVersionLast="47" xr6:coauthVersionMax="47" xr10:uidLastSave="{2533B4D5-6B00-479C-913A-E117A951B02F}"/>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<sst xmlns="http://schemas.openxmlformats.org/spreadsheetml/2006/main" count="179036" uniqueCount="39112">
  <si>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</si>
  <si>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</si>
  <si>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</si>
  <si>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</si>
  <si>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</si>
  <si>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</si>
  <si>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</si>
  <si>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</si>
  <si>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</si>
  <si>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</si>
  <si>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</si>
  <si>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</si>
  <si>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</si>
  <si>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</si>
  <si>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</si>
  <si>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</si>
  <si>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</si>
  <si>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</si>
  <si>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</si>
  <si>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</si>
  <si>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</si>
  <si>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</si>
  <si>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</si>
  <si>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</si>
  <si>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</si>
  <si>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</si>
  <si>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</si>
  <si>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</si>
  <si>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</si>
  <si>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</si>
  <si>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</si>
  <si>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</si>
  <si>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</si>
  <si>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</si>
  <si>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</si>
  <si>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</si>
  <si>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</si>
  <si>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</si>
  <si>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</si>
  <si>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</si>
  <si>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</si>
  <si>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</si>
  <si>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</si>
  <si>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</si>
  <si>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</si>
  <si>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</si>
  <si>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</si>
  <si>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</si>
  <si>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</si>
  <si>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</si>
  <si>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</si>
  <si>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</si>
  <si>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</si>
  <si>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</si>
  <si>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</si>
  <si>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</si>
  <si>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</si>
  <si>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</si>
  <si>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</si>
  <si>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</si>
  <si>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</si>
  <si>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</si>
  <si>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</si>
  <si>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</si>
  <si>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</si>
  <si>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</si>
  <si>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</si>
  <si>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</si>
  <si>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</si>
  <si>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</si>
  <si>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</si>
  <si>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</si>
  <si>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</si>
  <si>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</si>
  <si>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</si>
  <si>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</si>
  <si>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</si>
  <si>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</si>
  <si>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</si>
  <si>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</si>
  <si>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</si>
  <si>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</si>
  <si>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</si>
  <si>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</si>
  <si>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</si>
  <si>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</si>
  <si>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</si>
  <si>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</si>
  <si>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</si>
  <si>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</si>
  <si>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</si>
  <si>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</si>
  <si>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</si>
  <si>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</si>
  <si>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</si>
  <si>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</si>
  <si>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</si>
  <si>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</si>
  <si>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</si>
  <si>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</si>
  <si>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</si>
  <si>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</si>
  <si>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</si>
  <si>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</si>
  <si>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</si>
  <si>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</si>
  <si>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</si>
  <si>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</si>
  <si>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</si>
  <si>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</si>
  <si>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</si>
  <si>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</si>
  <si>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</si>
  <si>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</si>
  <si>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</si>
  <si>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</si>
  <si>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</si>
  <si>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</si>
  <si>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</si>
  <si>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</si>
  <si>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</si>
  <si>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</si>
  <si>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</si>
  <si>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</si>
  <si>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</si>
  <si>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</si>
  <si>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</si>
  <si>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</si>
  <si>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</si>
  <si>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</si>
  <si>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</si>
  <si>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</si>
  <si>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</si>
  <si>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</si>
  <si>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</si>
  <si>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</si>
  <si>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</si>
  <si>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</si>
  <si>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</si>
  <si>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</si>
  <si>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</si>
  <si>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</si>
  <si>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</si>
  <si>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</si>
  <si>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</si>
  <si>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</si>
  <si>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</si>
  <si>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</si>
  <si>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</si>
  <si>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</si>
  <si>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</si>
  <si>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</si>
  <si>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</si>
  <si>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</si>
  <si>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</si>
  <si>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</si>
  <si>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</si>
  <si>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</si>
  <si>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</si>
  <si>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</si>
  <si>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</si>
  <si>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</si>
  <si>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</si>
  <si>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</si>
  <si>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</si>
  <si>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</si>
  <si>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</si>
  <si>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</si>
  <si>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</si>
  <si>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</si>
  <si>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</si>
  <si>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</si>
  <si>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</si>
  <si>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</si>
  <si>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</si>
  <si>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</si>
  <si>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</si>
  <si>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</si>
  <si>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</si>
  <si>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</si>
  <si>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</si>
  <si>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</si>
  <si>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</si>
  <si>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</si>
  <si>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</si>
  <si>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</si>
  <si>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</si>
  <si>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</si>
  <si>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</si>
  <si>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</si>
  <si>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</si>
  <si>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</si>
  <si>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</si>
  <si>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</si>
  <si>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</si>
  <si>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</si>
  <si>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</si>
  <si>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</si>
  <si>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</si>
  <si>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</si>
  <si>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</si>
  <si>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</si>
  <si>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</si>
  <si>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</si>
  <si>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</si>
  <si>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</si>
  <si>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</si>
  <si>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</si>
  <si>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</si>
  <si>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</si>
  <si>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</si>
  <si>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</si>
  <si>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</si>
  <si>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</si>
  <si>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</si>
  <si>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</si>
  <si>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</si>
  <si>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</si>
  <si>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</si>
  <si>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</si>
  <si>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</si>
  <si>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</si>
  <si>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</si>
  <si>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</si>
  <si>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</si>
  <si>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</si>
  <si>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</si>
  <si>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</si>
  <si>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</si>
  <si>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</si>
  <si>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</si>
  <si>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</si>
  <si>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</si>
  <si>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</si>
  <si>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</si>
  <si>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</si>
  <si>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</si>
  <si>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</si>
  <si>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</si>
  <si>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</si>
  <si>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</si>
  <si>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</si>
  <si>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</si>
  <si>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</si>
  <si>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</si>
  <si>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</si>
  <si>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</si>
  <si>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</si>
  <si>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</si>
  <si>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</si>
  <si>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</si>
  <si>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</si>
  <si>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</si>
  <si>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</si>
  <si>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</si>
  <si>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</si>
  <si>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</si>
  <si>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</si>
  <si>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</si>
  <si>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</si>
  <si>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</si>
  <si>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</si>
  <si>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</si>
  <si>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</si>
  <si>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</si>
  <si>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</si>
  <si>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</si>
  <si>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</si>
  <si>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</si>
  <si>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</si>
  <si>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</si>
  <si>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</si>
  <si>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</si>
  <si>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</si>
  <si>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</si>
  <si>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</si>
  <si>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</si>
  <si>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</si>
  <si>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</si>
  <si>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</si>
  <si>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</si>
  <si>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</si>
  <si>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</si>
  <si>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</si>
  <si>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</si>
  <si>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</si>
  <si>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</si>
  <si>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</si>
  <si>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</si>
  <si>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</si>
  <si>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</si>
  <si>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</si>
  <si>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</si>
  <si>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</si>
  <si>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</si>
  <si>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</si>
  <si>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</si>
  <si>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</si>
  <si>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</si>
  <si>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</si>
  <si>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</si>
  <si>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</si>
  <si>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</si>
  <si>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</si>
  <si>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</si>
  <si>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</si>
  <si>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</si>
  <si>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</si>
  <si>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</si>
  <si>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</si>
  <si>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</si>
  <si>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</si>
  <si>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</si>
  <si>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</si>
  <si>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</si>
  <si>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</si>
  <si>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</si>
  <si>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</si>
  <si>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</si>
  <si>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</si>
  <si>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</si>
  <si>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</si>
  <si>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</si>
  <si>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</si>
  <si>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</si>
  <si>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</si>
  <si>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</si>
  <si>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</si>
  <si>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</si>
  <si>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</si>
  <si>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</si>
  <si>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</si>
  <si>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</si>
  <si>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</si>
  <si>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</si>
  <si>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</si>
  <si>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</si>
  <si>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</si>
  <si>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</si>
  <si>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</si>
  <si>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</si>
  <si>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</si>
  <si>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</si>
  <si>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</si>
  <si>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</si>
  <si>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</si>
  <si>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</si>
  <si>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</si>
  <si>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</si>
  <si>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</si>
  <si>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</si>
  <si>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</si>
  <si>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</si>
  <si>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</si>
  <si>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</si>
  <si>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</si>
  <si>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</si>
  <si>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</si>
  <si>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</si>
  <si>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</si>
  <si>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</si>
  <si>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</si>
  <si>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</si>
  <si>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</si>
  <si>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</si>
  <si>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</si>
  <si>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</si>
  <si>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</si>
  <si>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</si>
  <si>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</si>
  <si>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</si>
  <si>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</si>
  <si>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</si>
  <si>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</si>
  <si>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</si>
  <si>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</si>
  <si>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</si>
  <si>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</si>
  <si>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</si>
  <si>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</si>
  <si>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</si>
  <si>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</si>
  <si>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</si>
  <si>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</si>
  <si>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</si>
  <si>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</si>
  <si>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</si>
  <si>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</si>
  <si>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</si>
  <si>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</si>
  <si>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</si>
  <si>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</si>
  <si>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</si>
  <si>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</si>
  <si>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</si>
  <si>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</si>
  <si>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</si>
  <si>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</si>
  <si>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</si>
  <si>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</si>
  <si>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</si>
  <si>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</si>
  <si>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</si>
  <si>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</si>
  <si>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</si>
  <si>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</si>
  <si>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</si>
  <si>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</si>
  <si>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</si>
  <si>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</si>
  <si>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</si>
  <si>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</si>
  <si>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</si>
  <si>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</si>
  <si>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</si>
  <si>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</si>
  <si>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</si>
  <si>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</si>
  <si>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</si>
  <si>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</si>
  <si>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</si>
  <si>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</si>
  <si>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</si>
  <si>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</si>
  <si>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</si>
  <si>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</si>
  <si>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</si>
  <si>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</si>
  <si>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</si>
  <si>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</si>
  <si>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</si>
  <si>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</si>
  <si>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</si>
  <si>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</si>
  <si>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</si>
  <si>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</si>
  <si>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</si>
  <si>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</si>
  <si>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</si>
  <si>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</si>
  <si>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</si>
  <si>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</si>
  <si>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</si>
  <si>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</si>
  <si>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</si>
  <si>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</si>
  <si>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</si>
  <si>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</si>
  <si>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</si>
  <si>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</si>
  <si>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</si>
  <si>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</si>
  <si>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</si>
  <si>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</si>
  <si>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</si>
  <si>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</si>
  <si>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</si>
  <si>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</si>
  <si>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</si>
  <si>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</si>
  <si>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</si>
  <si>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</si>
  <si>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</si>
  <si>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</si>
  <si>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</si>
  <si>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</si>
  <si>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</si>
  <si>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</si>
  <si>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</si>
  <si>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</si>
  <si>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</si>
  <si>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</si>
  <si>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</si>
  <si>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</si>
  <si>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</si>
  <si>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</si>
  <si>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</si>
  <si>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</si>
  <si>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</si>
  <si>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</si>
  <si>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</si>
  <si>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</si>
  <si>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</si>
  <si>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</si>
  <si>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</si>
  <si>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</si>
  <si>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</si>
  <si>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</si>
  <si>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</si>
  <si>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</si>
  <si>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</si>
  <si>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</si>
  <si>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</si>
  <si>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</si>
  <si>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</si>
  <si>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</si>
  <si>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</si>
  <si>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</si>
  <si>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</si>
  <si>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</si>
  <si>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</si>
  <si>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</si>
  <si>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</si>
  <si>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</si>
  <si>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</si>
  <si>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</si>
  <si>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</si>
  <si>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</si>
  <si>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</si>
  <si>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</si>
  <si>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</si>
  <si>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</si>
  <si>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</si>
  <si>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</si>
  <si>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</si>
  <si>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</si>
  <si>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</si>
  <si>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</si>
  <si>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</si>
  <si>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</si>
  <si>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</si>
  <si>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</si>
  <si>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</si>
  <si>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</si>
  <si>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</si>
  <si>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</si>
  <si>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</si>
  <si>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</si>
  <si>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</si>
  <si>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</si>
  <si>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</si>
  <si>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</si>
  <si>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</si>
  <si>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</si>
  <si>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</si>
  <si>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</si>
  <si>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</si>
  <si>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</si>
  <si>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</si>
  <si>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</si>
  <si>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</si>
  <si>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</si>
  <si>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</si>
  <si>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</si>
  <si>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</si>
  <si>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</si>
  <si>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</si>
  <si>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</si>
  <si>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</si>
  <si>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</si>
  <si>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</si>
  <si>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</si>
  <si>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</si>
  <si>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</si>
  <si>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</si>
  <si>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</si>
  <si>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</si>
  <si>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</si>
  <si>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</si>
  <si>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</si>
  <si>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</si>
  <si>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</si>
  <si>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</si>
  <si>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</si>
  <si>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</si>
  <si>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</si>
  <si>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</si>
  <si>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</si>
  <si>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</si>
  <si>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</si>
  <si>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</si>
  <si>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</si>
  <si>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</si>
  <si>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</si>
  <si>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</si>
  <si>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</si>
  <si>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</si>
  <si>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</si>
  <si>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</si>
  <si>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</si>
  <si>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</si>
  <si>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</si>
  <si>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</si>
  <si>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</si>
  <si>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</si>
  <si>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</si>
  <si>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</si>
  <si>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</si>
  <si>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</si>
  <si>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</si>
  <si>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</si>
  <si>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</si>
  <si>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</si>
  <si>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</si>
  <si>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</si>
  <si>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</si>
  <si>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</si>
  <si>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</si>
  <si>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</si>
  <si>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</si>
  <si>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</si>
  <si>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</si>
  <si>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</si>
  <si>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</si>
  <si>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</si>
  <si>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</si>
  <si>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</si>
  <si>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</si>
  <si>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</si>
  <si>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</si>
  <si>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</si>
  <si>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</si>
  <si>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</si>
  <si>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</si>
  <si>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</si>
  <si>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</si>
  <si>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</si>
  <si>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</si>
  <si>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</si>
  <si>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</si>
  <si>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</si>
  <si>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</si>
  <si>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</si>
  <si>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</si>
  <si>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</si>
  <si>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</si>
  <si>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</si>
  <si>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</si>
  <si>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</si>
  <si>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</si>
  <si>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</si>
  <si>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</si>
  <si>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</si>
  <si>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</si>
  <si>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</si>
  <si>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</si>
  <si>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</si>
  <si>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</si>
  <si>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</si>
  <si>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</si>
  <si>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</si>
  <si>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</si>
  <si>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</si>
  <si>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</si>
  <si>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</si>
  <si>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</si>
  <si>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</si>
  <si>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</si>
  <si>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</si>
  <si>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</si>
  <si>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</si>
  <si>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</si>
  <si>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</si>
  <si>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</si>
  <si>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</si>
  <si>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</si>
  <si>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</si>
  <si>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</si>
  <si>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</si>
  <si>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</si>
  <si>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</si>
  <si>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</si>
  <si>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</si>
  <si>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</si>
  <si>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</si>
  <si>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</si>
  <si>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</si>
  <si>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</si>
  <si>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</si>
  <si>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</si>
  <si>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</si>
  <si>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</si>
  <si>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</si>
  <si>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</si>
  <si>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</si>
  <si>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</si>
  <si>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</si>
  <si>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</si>
  <si>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</si>
  <si>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</si>
  <si>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</si>
  <si>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</si>
  <si>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</si>
  <si>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</si>
  <si>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</si>
  <si>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</si>
  <si>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</si>
  <si>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</si>
  <si>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</si>
  <si>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</si>
  <si>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</si>
  <si>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</si>
  <si>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</si>
  <si>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</si>
  <si>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</si>
  <si>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</si>
  <si>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</si>
  <si>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</si>
  <si>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</si>
  <si>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</si>
  <si>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</si>
  <si>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</si>
  <si>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</si>
  <si>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</si>
  <si>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</si>
  <si>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</si>
  <si>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</si>
  <si>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</si>
  <si>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</si>
  <si>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</si>
  <si>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</si>
  <si>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</si>
  <si>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</si>
  <si>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</si>
  <si>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</si>
  <si>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</si>
  <si>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</si>
  <si>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</si>
  <si>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</si>
  <si>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</si>
  <si>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</si>
  <si>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</si>
  <si>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</si>
  <si>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</si>
  <si>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</si>
  <si>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</si>
  <si>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</si>
  <si>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</si>
  <si>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</si>
  <si>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</si>
  <si>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</si>
  <si>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</si>
  <si>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</si>
  <si>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</si>
  <si>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</si>
  <si>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</si>
  <si>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</si>
  <si>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</si>
  <si>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</si>
  <si>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</si>
  <si>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</si>
  <si>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</si>
  <si>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</si>
  <si>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</si>
  <si>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</si>
  <si>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</si>
  <si>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</si>
  <si>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</si>
  <si>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</si>
  <si>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</si>
  <si>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</si>
  <si>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</si>
  <si>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</si>
  <si>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</si>
  <si>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</si>
  <si>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</si>
  <si>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</si>
  <si>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</si>
  <si>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</si>
  <si>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</si>
  <si>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</si>
  <si>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</si>
  <si>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</si>
  <si>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</si>
  <si>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</si>
  <si>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</si>
  <si>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</si>
  <si>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</si>
  <si>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</si>
  <si>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</si>
  <si>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</si>
  <si>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</si>
  <si>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</si>
  <si>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</si>
  <si>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</si>
  <si>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</si>
  <si>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</si>
  <si>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</si>
  <si>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</si>
  <si>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</si>
  <si>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</si>
  <si>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</si>
  <si>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</si>
  <si>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</si>
  <si>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</si>
  <si>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</si>
  <si>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</si>
  <si>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</si>
  <si>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</si>
  <si>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</si>
  <si>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</si>
  <si>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</si>
  <si>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</si>
  <si>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</si>
  <si>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</si>
  <si>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</si>
  <si>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</si>
  <si>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</si>
  <si>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</si>
  <si>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</si>
  <si>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</si>
  <si>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</si>
  <si>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</si>
  <si>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</si>
  <si>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</si>
  <si>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</si>
  <si>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</si>
  <si>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</si>
  <si>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</si>
  <si>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</si>
  <si>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</si>
  <si>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</si>
  <si>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</si>
  <si>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</si>
  <si>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</si>
  <si>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</si>
  <si>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</si>
  <si>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</si>
  <si>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</si>
  <si>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</si>
  <si>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</si>
  <si>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</si>
  <si>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</si>
  <si>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</si>
  <si>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</si>
  <si>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</si>
  <si>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</si>
  <si>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</si>
  <si>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</si>
  <si>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</si>
  <si>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</si>
  <si>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</si>
  <si>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</si>
  <si>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</si>
  <si>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</si>
  <si>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</si>
  <si>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</si>
  <si>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</si>
  <si>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</si>
  <si>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</si>
  <si>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</si>
  <si>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</si>
  <si>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</si>
  <si>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</si>
  <si>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</si>
  <si>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</si>
  <si>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</si>
  <si>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</si>
  <si>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</si>
  <si>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</si>
  <si>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</si>
  <si>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</si>
  <si>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</si>
  <si>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</si>
  <si>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</si>
  <si>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</si>
  <si>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</si>
  <si>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</si>
  <si>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</si>
  <si>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</si>
  <si>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</si>
  <si>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</si>
  <si>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</si>
  <si>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</si>
  <si>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</si>
  <si>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</si>
  <si>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</si>
  <si>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</si>
  <si>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</si>
  <si>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</si>
  <si>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</si>
  <si>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</si>
  <si>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</si>
  <si>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</si>
  <si>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</si>
  <si>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</si>
  <si>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</si>
  <si>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</si>
  <si>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</si>
  <si>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</si>
  <si>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</si>
  <si>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</si>
  <si>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</si>
  <si>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</si>
  <si>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</si>
  <si>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</si>
  <si>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</si>
  <si>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</si>
  <si>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</si>
  <si>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</si>
  <si>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</si>
  <si>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</si>
  <si>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</si>
  <si>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</si>
  <si>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</si>
  <si>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</si>
  <si>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</si>
  <si>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</si>
  <si>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</si>
  <si>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</si>
  <si>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</si>
  <si>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</si>
  <si>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</si>
  <si>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</si>
  <si>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</si>
  <si>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</si>
  <si>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</si>
  <si>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</si>
  <si>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</si>
  <si>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</si>
  <si>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</si>
  <si>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</si>
  <si>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</si>
  <si>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</si>
  <si>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</si>
  <si>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</si>
  <si>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</si>
  <si>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</si>
  <si>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</si>
  <si>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</si>
  <si>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</si>
  <si>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</si>
  <si>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</si>
  <si>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</si>
  <si>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</si>
  <si>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</si>
  <si>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</si>
  <si>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</si>
  <si>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</si>
  <si>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</si>
  <si>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</si>
  <si>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</si>
  <si>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</si>
  <si>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</si>
  <si>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</si>
  <si>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</si>
  <si>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</si>
  <si>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</si>
  <si>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</si>
  <si>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</si>
  <si>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</si>
  <si>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</si>
  <si>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</si>
  <si>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</si>
  <si>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</si>
  <si>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</si>
  <si>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</si>
  <si>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</si>
  <si>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</si>
  <si>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</si>
  <si>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</si>
  <si>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</si>
  <si>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</si>
  <si>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</si>
  <si>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</si>
  <si>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</si>
  <si>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</si>
  <si>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</si>
  <si>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</si>
  <si>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</si>
  <si>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</si>
  <si>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</si>
  <si>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</si>
  <si>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</si>
  <si>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</si>
  <si>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</si>
  <si>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</si>
  <si>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</si>
  <si>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</si>
  <si>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</si>
  <si>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</si>
  <si>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</si>
  <si>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</si>
  <si>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</si>
  <si>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</si>
  <si>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</si>
  <si>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</si>
  <si>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</si>
  <si>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</si>
  <si>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</si>
  <si>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</si>
  <si>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</si>
  <si>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</si>
  <si>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</si>
  <si>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</si>
  <si>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</si>
  <si>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</si>
  <si>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</si>
  <si>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</si>
  <si>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</si>
  <si>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</si>
  <si>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</si>
  <si>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</si>
  <si>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</si>
  <si>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</si>
  <si>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</si>
  <si>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</si>
  <si>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</si>
  <si>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</si>
  <si>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</si>
  <si>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</si>
  <si>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</si>
  <si>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</si>
  <si>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</si>
  <si>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</si>
  <si>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</si>
  <si>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</si>
  <si>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</si>
  <si>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</si>
  <si>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</si>
  <si>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</si>
  <si>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</si>
  <si>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</si>
  <si>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</si>
  <si>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</si>
  <si>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</si>
  <si>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</si>
  <si>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</si>
  <si>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</si>
  <si>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</si>
  <si>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</si>
  <si>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</si>
  <si>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</si>
  <si>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</si>
  <si>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</si>
  <si>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</si>
  <si>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</si>
  <si>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</si>
  <si>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</si>
  <si>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</si>
  <si>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</si>
  <si>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</si>
  <si>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</si>
  <si>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</si>
  <si>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</si>
  <si>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</si>
  <si>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</si>
  <si>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</si>
  <si>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</si>
  <si>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</si>
  <si>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</si>
  <si>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</si>
  <si>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</si>
  <si>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</si>
  <si>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</si>
  <si>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</si>
  <si>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</si>
  <si>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</si>
  <si>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</si>
  <si>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</si>
  <si>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</si>
  <si>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</si>
  <si>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</si>
  <si>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</si>
  <si>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</si>
  <si>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</si>
  <si>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</si>
  <si>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</si>
  <si>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</si>
  <si>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</si>
  <si>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</si>
  <si>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</si>
  <si>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</si>
  <si>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</si>
  <si>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</si>
  <si>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</si>
  <si>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</si>
  <si>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</si>
  <si>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</si>
  <si>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</si>
  <si>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</si>
  <si>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</si>
  <si>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</si>
  <si>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</si>
  <si>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</si>
  <si>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</si>
  <si>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</si>
  <si>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</si>
  <si>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</si>
  <si>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</si>
  <si>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</si>
  <si>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</si>
  <si>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</si>
  <si>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</si>
  <si>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</si>
  <si>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</si>
  <si>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</si>
  <si>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</si>
  <si>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</si>
  <si>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</si>
  <si>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</si>
  <si>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</si>
  <si>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</si>
  <si>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</si>
  <si>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</si>
  <si>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</si>
  <si>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</si>
  <si>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</si>
  <si>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</si>
  <si>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</si>
  <si>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</si>
  <si>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</si>
  <si>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</si>
  <si>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</si>
  <si>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</si>
  <si>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</si>
  <si>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</si>
  <si>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</si>
  <si>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</si>
  <si>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</si>
  <si>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</si>
  <si>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</si>
  <si>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</si>
  <si>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</si>
  <si>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</si>
  <si>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</si>
  <si>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</si>
  <si>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</si>
  <si>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</si>
  <si>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</si>
  <si>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</si>
  <si>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</si>
  <si>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</si>
  <si>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</si>
  <si>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</si>
  <si>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</si>
  <si>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</si>
  <si>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</si>
  <si>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</si>
  <si>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</si>
  <si>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</si>
  <si>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</si>
  <si>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</si>
  <si>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</si>
  <si>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</si>
  <si>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</si>
  <si>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</si>
  <si>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</si>
  <si>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</si>
  <si>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</si>
  <si>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</si>
  <si>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</si>
  <si>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</si>
  <si>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</si>
  <si>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</si>
  <si>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</si>
  <si>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</si>
  <si>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</si>
  <si>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</si>
  <si>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</si>
  <si>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</si>
  <si>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</si>
  <si>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</si>
  <si>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</si>
  <si>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</si>
  <si>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</si>
  <si>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</si>
  <si>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</si>
  <si>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</si>
  <si>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</si>
  <si>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</si>
  <si>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</si>
  <si>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</si>
  <si>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</si>
  <si>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</si>
  <si>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</si>
  <si>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</si>
  <si>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</si>
  <si>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</si>
  <si>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</si>
  <si>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</si>
  <si>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</si>
  <si>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</si>
  <si>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</si>
  <si>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</si>
  <si>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</si>
  <si>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</si>
  <si>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</si>
  <si>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</si>
  <si>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</si>
  <si>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</si>
  <si>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</si>
  <si>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</si>
  <si>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</si>
  <si>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</si>
  <si>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</si>
  <si>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</si>
  <si>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</si>
  <si>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</si>
  <si>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</si>
  <si>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</si>
  <si>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</si>
  <si>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</si>
  <si>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</si>
  <si>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</si>
  <si>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</si>
  <si>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</si>
  <si>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</si>
  <si>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</si>
  <si>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</si>
  <si>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</si>
  <si>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</si>
  <si>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</si>
  <si>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</si>
  <si>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</si>
  <si>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</si>
  <si>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</si>
  <si>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</si>
  <si>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</si>
  <si>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</si>
  <si>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</si>
  <si>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</si>
  <si>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</si>
  <si>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</si>
  <si>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</si>
  <si>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</si>
  <si>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</si>
  <si>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</si>
  <si>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</si>
  <si>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</si>
  <si>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</si>
  <si>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</si>
  <si>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</si>
  <si>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</si>
  <si>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</si>
  <si>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</si>
  <si>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</si>
  <si>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</si>
  <si>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</si>
  <si>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</si>
  <si>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</si>
  <si>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</si>
  <si>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</si>
  <si>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</si>
  <si>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</si>
  <si>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</si>
  <si>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</si>
  <si>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</si>
  <si>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</si>
  <si>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</si>
  <si>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</si>
  <si>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</si>
  <si>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</si>
  <si>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</si>
  <si>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</si>
  <si>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</si>
  <si>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</si>
  <si>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</si>
  <si>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</si>
  <si>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</si>
  <si>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</si>
  <si>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</si>
  <si>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</si>
  <si>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</si>
  <si>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</si>
  <si>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</si>
  <si>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</si>
  <si>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</si>
  <si>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</si>
  <si>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</si>
  <si>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</si>
  <si>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</si>
  <si>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</si>
  <si>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</si>
  <si>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</si>
  <si>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</si>
  <si>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</si>
  <si>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</si>
  <si>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</si>
  <si>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</si>
  <si>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</si>
  <si>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</si>
  <si>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</si>
  <si>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</si>
  <si>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</si>
  <si>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</si>
  <si>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</si>
  <si>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</si>
  <si>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</si>
  <si>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</si>
  <si>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</si>
  <si>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</si>
  <si>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</si>
  <si>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</si>
  <si>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</si>
  <si>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</si>
  <si>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</si>
  <si>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</si>
  <si>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</si>
  <si>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</si>
  <si>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</si>
  <si>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</si>
  <si>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</si>
  <si>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</si>
  <si>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</si>
  <si>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</si>
  <si>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</si>
  <si>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</si>
  <si>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</si>
  <si>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</si>
  <si>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</si>
  <si>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</si>
  <si>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</si>
  <si>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</si>
  <si>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</si>
  <si>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</si>
  <si>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</si>
  <si>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</si>
  <si>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</si>
  <si>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</si>
  <si>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</si>
  <si>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</si>
  <si>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</si>
  <si>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</si>
  <si>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</si>
  <si>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</si>
  <si>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</si>
  <si>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</si>
  <si>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</si>
  <si>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</si>
  <si>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</si>
  <si>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</si>
  <si>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</si>
  <si>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</si>
  <si>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</si>
  <si>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</si>
  <si>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</si>
  <si>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</si>
  <si>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</si>
  <si>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</si>
  <si>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</si>
  <si>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</si>
  <si>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</si>
  <si>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</si>
  <si>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</si>
  <si>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</si>
  <si>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</si>
  <si>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</si>
  <si>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</si>
  <si>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</si>
  <si>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</si>
  <si>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</si>
  <si>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</si>
  <si>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</si>
  <si>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</si>
  <si>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</si>
  <si>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</si>
  <si>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</si>
  <si>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</si>
  <si>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</si>
  <si>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</si>
  <si>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</si>
  <si>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</si>
  <si>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</si>
  <si>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</si>
  <si>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</si>
  <si>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</si>
  <si>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</si>
  <si>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</si>
  <si>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</si>
  <si>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</si>
  <si>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</si>
  <si>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</si>
  <si>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</si>
  <si>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</si>
  <si>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</si>
  <si>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</si>
  <si>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</si>
  <si>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</si>
  <si>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</si>
  <si>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</si>
  <si>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</si>
  <si>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</si>
  <si>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</si>
  <si>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</si>
  <si>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</si>
  <si>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</si>
  <si>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</si>
  <si>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</si>
  <si>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</si>
  <si>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</si>
  <si>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</si>
  <si>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</si>
  <si>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</si>
  <si>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</si>
  <si>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</si>
  <si>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</si>
  <si>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</si>
  <si>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</si>
  <si>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</si>
  <si>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</si>
  <si>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</si>
  <si>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</si>
  <si>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</si>
  <si>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</si>
  <si>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</si>
  <si>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</si>
  <si>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</si>
  <si>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</si>
  <si>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</si>
  <si>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</si>
  <si>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</si>
  <si>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</si>
  <si>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</si>
  <si>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</si>
  <si>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</si>
  <si>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</si>
  <si>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</si>
  <si>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</si>
  <si>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</si>
  <si>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</si>
  <si>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</si>
  <si>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</si>
  <si>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</si>
  <si>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</si>
  <si>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</si>
  <si>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</si>
  <si>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</si>
  <si>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</si>
  <si>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</si>
  <si>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</si>
  <si>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</si>
  <si>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</si>
  <si>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</si>
  <si>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</si>
  <si>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</si>
  <si>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</si>
  <si>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</si>
  <si>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</si>
  <si>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</si>
  <si>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</si>
  <si>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</si>
  <si>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</si>
  <si>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</si>
  <si>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</si>
  <si>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</si>
  <si>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</si>
  <si>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</si>
  <si>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</si>
  <si>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</si>
  <si>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</si>
  <si>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</si>
  <si>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</si>
  <si>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</si>
  <si>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</si>
  <si>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</si>
  <si>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</si>
  <si>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</si>
  <si>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</si>
  <si>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</si>
  <si>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</si>
  <si>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</si>
  <si>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</si>
  <si>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</si>
  <si>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</si>
  <si>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</si>
  <si>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</si>
  <si>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</si>
  <si>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</si>
  <si>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</si>
  <si>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</si>
  <si>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</si>
  <si>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</si>
  <si>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</si>
  <si>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</si>
  <si>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</si>
  <si>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</si>
  <si>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</si>
  <si>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</si>
  <si>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</si>
  <si>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</si>
  <si>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</si>
  <si>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</si>
  <si>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</si>
  <si>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</si>
  <si>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</si>
  <si>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</si>
  <si>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</si>
  <si>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</si>
  <si>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</si>
  <si>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</si>
  <si>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</si>
  <si>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</si>
  <si>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</si>
  <si>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</si>
  <si>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</si>
  <si>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</si>
  <si>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</si>
  <si>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</si>
  <si>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</si>
  <si>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</si>
  <si>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</si>
  <si>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</si>
  <si>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</si>
  <si>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</si>
  <si>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</si>
  <si>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</si>
  <si>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</si>
  <si>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</si>
  <si>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</si>
  <si>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</si>
  <si>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</si>
  <si>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</si>
  <si>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</si>
  <si>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</si>
  <si>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</si>
  <si>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</si>
  <si>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</si>
  <si>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</si>
  <si>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</si>
  <si>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</si>
  <si>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</si>
  <si>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</si>
  <si>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</si>
  <si>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</si>
  <si>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</si>
  <si>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</si>
  <si>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</si>
  <si>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</si>
  <si>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</si>
  <si>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</si>
  <si>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</si>
  <si>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</si>
  <si>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</si>
  <si>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</si>
  <si>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</si>
  <si>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</si>
  <si>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</si>
  <si>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</si>
  <si>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</si>
  <si>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</si>
  <si>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</si>
  <si>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</si>
  <si>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</si>
  <si>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</si>
  <si>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</si>
  <si>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</si>
  <si>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</si>
  <si>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</si>
  <si>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</si>
  <si>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</si>
  <si>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</si>
  <si>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</si>
  <si>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</si>
  <si>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</si>
  <si>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</si>
  <si>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</si>
  <si>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</si>
  <si>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</si>
  <si>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</si>
  <si>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</si>
  <si>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</si>
  <si>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</si>
  <si>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</si>
  <si>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</si>
  <si>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</si>
  <si>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</si>
  <si>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</si>
  <si>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</si>
  <si>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</si>
  <si>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</si>
  <si>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</si>
  <si>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</si>
  <si>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</si>
  <si>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</si>
  <si>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</si>
  <si>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</si>
  <si>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</si>
  <si>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</si>
  <si>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</si>
  <si>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</si>
  <si>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</si>
  <si>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</si>
  <si>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</si>
  <si>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</si>
  <si>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</si>
  <si>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</si>
  <si>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</si>
  <si>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</si>
  <si>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</si>
  <si>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</si>
  <si>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</si>
  <si>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</si>
  <si>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</si>
  <si>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</si>
  <si>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</si>
  <si>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</si>
  <si>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</si>
  <si>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</si>
  <si>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</si>
  <si>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</si>
  <si>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</si>
  <si>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</si>
  <si>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</si>
  <si>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</si>
  <si>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</si>
  <si>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</si>
  <si>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</si>
  <si>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</si>
  <si>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</si>
  <si>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</si>
  <si>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</si>
  <si>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</si>
  <si>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</si>
  <si>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</si>
  <si>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</si>
  <si>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</si>
  <si>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</si>
  <si>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</si>
  <si>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</si>
  <si>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</si>
  <si>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</si>
  <si>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</si>
  <si>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</si>
  <si>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</si>
  <si>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</si>
  <si>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</si>
  <si>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</si>
  <si>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</si>
  <si>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</si>
  <si>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</si>
  <si>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</si>
  <si>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</si>
  <si>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</si>
  <si>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</si>
  <si>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</si>
  <si>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</si>
  <si>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</si>
  <si>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</si>
  <si>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</si>
  <si>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</si>
  <si>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</si>
  <si>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</si>
  <si>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</si>
  <si>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</si>
  <si>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</si>
  <si>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</si>
  <si>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</si>
  <si>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</si>
  <si>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</si>
  <si>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</si>
  <si>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</si>
  <si>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</si>
  <si>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</si>
  <si>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</si>
  <si>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</si>
  <si>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</si>
  <si>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</si>
  <si>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</si>
  <si>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</si>
  <si>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</si>
  <si>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</si>
  <si>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</si>
  <si>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</si>
  <si>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</si>
  <si>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</si>
  <si>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</si>
  <si>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</si>
  <si>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</si>
  <si>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</si>
  <si>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</si>
  <si>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</si>
  <si>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</si>
  <si>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</si>
  <si>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</si>
  <si>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</si>
  <si>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</si>
  <si>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</si>
  <si>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</si>
  <si>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</si>
  <si>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</si>
  <si>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</si>
  <si>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</si>
  <si>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</si>
  <si>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</si>
  <si>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</si>
  <si>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</si>
  <si>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</si>
  <si>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</si>
  <si>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</si>
  <si>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</si>
  <si>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</si>
  <si>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</si>
  <si>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</si>
  <si>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</si>
  <si>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</si>
  <si>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</si>
  <si>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</si>
  <si>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</si>
  <si>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</si>
  <si>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</si>
  <si>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</si>
  <si>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</si>
  <si>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</si>
  <si>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</si>
  <si>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</si>
  <si>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</si>
  <si>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</si>
  <si>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</si>
  <si>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</si>
  <si>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</si>
  <si>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</si>
  <si>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</si>
  <si>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</si>
  <si>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</si>
  <si>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</si>
  <si>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</si>
  <si>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</si>
  <si>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</si>
  <si>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</si>
  <si>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</si>
  <si>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</si>
  <si>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</si>
  <si>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</si>
  <si>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</si>
  <si>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</si>
  <si>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</si>
  <si>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</si>
  <si>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</si>
  <si>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</si>
  <si>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</si>
  <si>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</si>
  <si>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</si>
  <si>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</si>
  <si>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</si>
  <si>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</si>
  <si>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</si>
  <si>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</si>
  <si>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</si>
  <si>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</si>
  <si>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</si>
  <si>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</si>
  <si>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</si>
  <si>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</si>
  <si>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</si>
  <si>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</si>
  <si>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</si>
  <si>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</si>
  <si>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</si>
  <si>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</si>
  <si>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</si>
  <si>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</si>
  <si>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</si>
  <si>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</si>
  <si>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</si>
  <si>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</si>
  <si>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</si>
  <si>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</si>
  <si>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</si>
  <si>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</si>
  <si>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</si>
  <si>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</si>
  <si>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</si>
  <si>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</si>
  <si>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</si>
  <si>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</si>
  <si>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</si>
  <si>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</si>
  <si>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</si>
  <si>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</si>
  <si>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</si>
  <si>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</si>
  <si>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</si>
  <si>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</si>
  <si>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</si>
  <si>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</si>
  <si>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</si>
  <si>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</si>
  <si>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</si>
  <si>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</si>
  <si>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</si>
  <si>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</si>
  <si>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</si>
  <si>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</si>
  <si>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</si>
  <si>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</si>
  <si>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</si>
  <si>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</si>
  <si>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</si>
  <si>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</si>
  <si>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</si>
  <si>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</si>
  <si>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</si>
  <si>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</si>
  <si>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</si>
  <si>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</si>
  <si>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</si>
  <si>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</si>
  <si>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</si>
  <si>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</si>
  <si>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</si>
  <si>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</si>
  <si>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</si>
  <si>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</si>
  <si>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</si>
  <si>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</si>
  <si>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</si>
  <si>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</si>
  <si>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</si>
  <si>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</si>
  <si>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</si>
  <si>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</si>
  <si>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</si>
  <si>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</si>
  <si>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</si>
  <si>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</si>
  <si>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</si>
  <si>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</si>
  <si>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</si>
  <si>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</si>
  <si>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</si>
  <si>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</si>
  <si>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</si>
  <si>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</si>
  <si>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</si>
  <si>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</si>
  <si>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</si>
  <si>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</si>
  <si>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</si>
  <si>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</si>
  <si>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</si>
  <si>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</si>
  <si>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</si>
  <si>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</si>
  <si>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</si>
  <si>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</si>
  <si>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</si>
  <si>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</si>
  <si>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</si>
  <si>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</si>
  <si>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</si>
  <si>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</si>
  <si>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</si>
  <si>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</si>
  <si>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</si>
  <si>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</si>
  <si>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</si>
  <si>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</si>
  <si>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</si>
  <si>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</si>
  <si>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</si>
  <si>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</si>
  <si>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</si>
  <si>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</si>
  <si>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</si>
  <si>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</si>
  <si>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</si>
  <si>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</si>
  <si>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</si>
  <si>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</si>
  <si>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</si>
  <si>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</si>
  <si>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</si>
  <si>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</si>
  <si>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</si>
  <si>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</si>
  <si>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</si>
  <si>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</si>
  <si>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</si>
  <si>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</si>
  <si>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</si>
  <si>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</si>
  <si>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</si>
  <si>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</si>
  <si>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</si>
  <si>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</si>
  <si>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</si>
  <si>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</si>
  <si>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</si>
  <si>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</si>
  <si>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</si>
  <si>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</si>
  <si>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</si>
  <si>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</si>
  <si>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</si>
  <si>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</si>
  <si>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</si>
  <si>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</si>
  <si>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</si>
  <si>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</si>
  <si>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</si>
  <si>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</si>
  <si>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</si>
  <si>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</si>
  <si>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</si>
  <si>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</si>
  <si>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</si>
  <si>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</si>
  <si>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</si>
  <si>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</si>
  <si>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</si>
  <si>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</si>
  <si>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</si>
  <si>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</si>
  <si>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</si>
  <si>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</si>
  <si>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</si>
  <si>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</si>
  <si>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</si>
  <si>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</si>
  <si>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</si>
  <si>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</si>
  <si>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</si>
  <si>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</si>
  <si>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</si>
  <si>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</si>
  <si>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</si>
  <si>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</si>
  <si>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</si>
  <si>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</si>
  <si>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</si>
  <si>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</si>
  <si>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</si>
  <si>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</si>
  <si>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</si>
  <si>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</si>
  <si>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</si>
  <si>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</si>
  <si>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</si>
  <si>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</si>
  <si>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</si>
  <si>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</si>
  <si>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</si>
  <si>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</si>
  <si>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</si>
  <si>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</si>
  <si>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</si>
  <si>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</si>
  <si>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</si>
  <si>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</si>
  <si>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</si>
  <si>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</si>
  <si>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</si>
  <si>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</si>
  <si>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</si>
  <si>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</si>
  <si>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</si>
  <si>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</si>
  <si>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</si>
  <si>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</si>
  <si>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</si>
  <si>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</si>
  <si>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</si>
  <si>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</si>
  <si>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</si>
  <si>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</si>
  <si>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</si>
  <si>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</si>
  <si>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</si>
  <si>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</si>
  <si>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</si>
  <si>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</si>
  <si>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</si>
  <si>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</si>
  <si>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</si>
  <si>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</si>
  <si>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</si>
  <si>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</si>
  <si>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</si>
  <si>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</si>
  <si>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</si>
  <si>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</si>
  <si>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</si>
  <si>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</si>
  <si>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</si>
  <si>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</si>
  <si>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</si>
  <si>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</si>
  <si>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</si>
  <si>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</si>
  <si>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</si>
  <si>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</si>
  <si>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</si>
  <si>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</si>
  <si>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</si>
  <si>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</si>
  <si>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</si>
  <si>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</si>
  <si>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</si>
  <si>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</si>
  <si>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</si>
  <si>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</si>
  <si>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</si>
  <si>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</si>
  <si>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</si>
  <si>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</si>
  <si>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</si>
  <si>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</si>
  <si>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</si>
  <si>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</si>
  <si>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</si>
  <si>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</si>
  <si>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</si>
  <si>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</si>
  <si>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</si>
  <si>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</si>
  <si>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</si>
  <si>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</si>
  <si>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</si>
  <si>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</si>
  <si>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</si>
  <si>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</si>
  <si>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</si>
  <si>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</si>
  <si>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</si>
  <si>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</si>
  <si>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</si>
  <si>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</si>
  <si>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</si>
  <si>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</si>
  <si>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</si>
  <si>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</si>
  <si>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</si>
  <si>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</si>
  <si>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</si>
  <si>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</si>
  <si>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</si>
  <si>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</si>
  <si>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</si>
  <si>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</si>
  <si>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</si>
  <si>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</si>
  <si>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</si>
  <si>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</si>
  <si>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</si>
  <si>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</si>
  <si>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</si>
  <si>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</si>
  <si>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</si>
  <si>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</si>
  <si>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</si>
  <si>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</si>
  <si>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</si>
  <si>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</si>
  <si>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</si>
  <si>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</si>
  <si>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</si>
  <si>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</si>
  <si>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</si>
  <si>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</si>
  <si>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</si>
  <si>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</si>
  <si>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</si>
  <si>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</si>
  <si>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</si>
  <si>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</si>
  <si>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</si>
  <si>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</si>
  <si>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</si>
  <si>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</si>
  <si>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</si>
  <si>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</si>
  <si>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</si>
  <si>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</si>
  <si>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</si>
  <si>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</si>
  <si>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</si>
  <si>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</si>
  <si>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</si>
  <si>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</si>
  <si>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</si>
  <si>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</si>
  <si>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</si>
  <si>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</si>
  <si>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</si>
  <si>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</si>
  <si>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</si>
  <si>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</si>
  <si>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</si>
  <si>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</si>
  <si>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</si>
  <si>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</si>
  <si>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</si>
  <si>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</si>
  <si>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</si>
  <si>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</si>
  <si>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</si>
  <si>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</si>
  <si>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</si>
  <si>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</si>
  <si>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</si>
  <si>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</si>
  <si>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</si>
  <si>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</si>
  <si>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</si>
  <si>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</si>
  <si>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</si>
  <si>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</si>
  <si>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</si>
  <si>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</si>
  <si>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</si>
  <si>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</si>
  <si>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</si>
  <si>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</si>
  <si>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</si>
  <si>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</si>
  <si>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</si>
  <si>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</si>
  <si>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</si>
  <si>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</si>
  <si>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</si>
  <si>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</si>
  <si>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</si>
  <si>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</si>
  <si>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</si>
  <si>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</si>
  <si>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</si>
  <si>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</si>
  <si>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</si>
  <si>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</si>
  <si>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</si>
  <si>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</si>
  <si>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</si>
  <si>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</si>
  <si>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</si>
  <si>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</si>
  <si>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</si>
  <si>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</si>
  <si>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</si>
  <si>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</si>
  <si>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</si>
  <si>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</si>
  <si>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</si>
  <si>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</si>
  <si>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</si>
  <si>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</si>
  <si>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</si>
  <si>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</si>
  <si>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</si>
  <si>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</si>
  <si>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</si>
  <si>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</si>
  <si>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</si>
  <si>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</si>
  <si>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</si>
  <si>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</si>
  <si>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</si>
  <si>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</si>
  <si>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</si>
  <si>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</si>
  <si>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</si>
  <si>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</si>
  <si>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</si>
  <si>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</si>
  <si>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</si>
  <si>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</si>
  <si>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</si>
  <si>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</si>
  <si>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</si>
  <si>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</si>
  <si>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</si>
  <si>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</si>
  <si>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</si>
  <si>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</si>
  <si>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</si>
  <si>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</si>
  <si>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</si>
  <si>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</si>
  <si>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</si>
  <si>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</si>
  <si>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</si>
  <si>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</si>
  <si>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</si>
  <si>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</si>
  <si>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</si>
  <si>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</si>
  <si>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</si>
  <si>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</si>
  <si>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</si>
  <si>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</si>
  <si>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</si>
  <si>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</si>
  <si>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</si>
  <si>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</si>
  <si>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</si>
  <si>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</si>
  <si>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</si>
  <si>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</si>
  <si>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</si>
  <si>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</si>
  <si>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</si>
  <si>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</si>
  <si>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</si>
  <si>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</si>
  <si>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</si>
  <si>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</si>
  <si>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</si>
  <si>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</si>
  <si>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</si>
  <si>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</si>
  <si>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</si>
  <si>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</si>
  <si>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</si>
  <si>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</si>
  <si>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</si>
  <si>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</si>
  <si>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</si>
  <si>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</si>
  <si>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</si>
  <si>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</si>
  <si>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</si>
  <si>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</si>
  <si>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</si>
  <si>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</si>
  <si>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</si>
  <si>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</si>
  <si>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</si>
  <si>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</si>
  <si>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</si>
  <si>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</si>
  <si>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</si>
  <si>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</si>
  <si>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</si>
  <si>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</si>
  <si>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</si>
  <si>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</si>
  <si>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</si>
  <si>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</si>
  <si>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</si>
  <si>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</si>
  <si>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</si>
  <si>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</si>
  <si>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</si>
  <si>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</si>
  <si>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</si>
  <si>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</si>
  <si>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</si>
  <si>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</si>
  <si>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</si>
  <si>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</si>
  <si>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</si>
  <si>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</si>
  <si>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</si>
  <si>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</si>
  <si>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</si>
  <si>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</si>
  <si>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</si>
  <si>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</si>
  <si>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</si>
  <si>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</si>
  <si>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</si>
  <si>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</si>
  <si>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</si>
  <si>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</si>
  <si>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</si>
  <si>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</si>
  <si>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</si>
  <si>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</si>
  <si>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</si>
  <si>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</si>
  <si>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</si>
  <si>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</si>
  <si>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</si>
  <si>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</si>
  <si>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</si>
  <si>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</si>
  <si>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</si>
  <si>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</si>
  <si>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</si>
  <si>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</si>
  <si>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</si>
  <si>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</si>
  <si>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</si>
  <si>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</si>
  <si>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</si>
  <si>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</si>
  <si>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</si>
  <si>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</si>
  <si>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</si>
  <si>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</si>
  <si>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</si>
  <si>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</si>
  <si>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</si>
  <si>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</si>
  <si>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</si>
  <si>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</si>
  <si>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</si>
  <si>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</si>
  <si>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</si>
  <si>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</si>
  <si>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</si>
  <si>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</si>
  <si>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</si>
  <si>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</si>
  <si>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</si>
  <si>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</si>
  <si>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</si>
  <si>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</si>
  <si>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</si>
  <si>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</si>
  <si>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</si>
  <si>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</si>
  <si>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</si>
  <si>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</si>
  <si>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</si>
  <si>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</si>
  <si>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</si>
  <si>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</si>
  <si>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</si>
  <si>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</si>
  <si>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</si>
  <si>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</si>
  <si>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</si>
  <si>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</si>
  <si>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</si>
  <si>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</si>
  <si>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</si>
  <si>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</si>
  <si>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</si>
  <si>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</si>
  <si>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</si>
  <si>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</si>
  <si>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</si>
  <si>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</si>
  <si>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</si>
  <si>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</si>
  <si>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</si>
  <si>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</si>
  <si>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</si>
  <si>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</si>
  <si>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</si>
  <si>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</si>
  <si>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</si>
  <si>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</si>
  <si>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</si>
  <si>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</si>
  <si>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</si>
  <si>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</si>
  <si>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</si>
  <si>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</si>
  <si>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</si>
  <si>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</si>
  <si>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</si>
  <si>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</si>
  <si>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</si>
  <si>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</si>
  <si>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</si>
  <si>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</si>
  <si>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</si>
  <si>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</si>
  <si>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</si>
  <si>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</si>
  <si>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</si>
  <si>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</si>
  <si>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</si>
  <si>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</si>
  <si>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</si>
  <si>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</si>
  <si>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</si>
  <si>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</si>
  <si>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</si>
  <si>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</si>
  <si>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</si>
  <si>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</si>
  <si>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</si>
  <si>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</si>
  <si>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</si>
  <si>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</si>
  <si>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</si>
  <si>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</si>
  <si>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</si>
  <si>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</si>
  <si>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</si>
  <si>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</si>
  <si>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</si>
  <si>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</si>
  <si>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</si>
  <si>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</si>
  <si>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</si>
  <si>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</si>
  <si>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</si>
  <si>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</si>
  <si>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</si>
  <si>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</si>
  <si>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</si>
  <si>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</si>
  <si>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</si>
  <si>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</si>
  <si>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</si>
  <si>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</si>
  <si>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</si>
  <si>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</si>
  <si>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</si>
  <si>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</si>
  <si>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</si>
  <si>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</si>
  <si>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</si>
  <si>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</si>
  <si>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</si>
  <si>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</si>
  <si>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</si>
  <si>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</si>
  <si>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</si>
  <si>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</si>
  <si>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</si>
  <si>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</si>
  <si>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</si>
  <si>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</si>
  <si>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</si>
  <si>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</si>
  <si>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</si>
  <si>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</si>
  <si>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</si>
  <si>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</si>
  <si>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</si>
  <si>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</si>
  <si>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</si>
  <si>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</si>
  <si>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</si>
  <si>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</si>
  <si>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</si>
  <si>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</si>
  <si>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</si>
  <si>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</si>
  <si>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</si>
  <si>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</si>
  <si>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</si>
  <si>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</si>
  <si>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</si>
  <si>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</si>
  <si>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</si>
  <si>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</si>
  <si>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</si>
  <si>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</si>
  <si>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</si>
  <si>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</si>
  <si>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</si>
  <si>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</si>
  <si>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</si>
  <si>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</si>
  <si>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</si>
  <si>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</si>
  <si>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</si>
  <si>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</si>
  <si>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</si>
  <si>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</si>
  <si>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</si>
  <si>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</si>
  <si>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</si>
  <si>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</si>
  <si>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</si>
  <si>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</si>
  <si>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</si>
  <si>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</si>
  <si>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</si>
  <si>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</si>
  <si>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</si>
  <si>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</si>
  <si>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</si>
  <si>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</si>
  <si>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</si>
  <si>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</si>
  <si>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</si>
  <si>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</si>
  <si>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</si>
  <si>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</si>
  <si>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</si>
  <si>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</si>
  <si>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</si>
  <si>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</si>
  <si>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</si>
  <si>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</si>
  <si>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</si>
  <si>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</si>
  <si>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</si>
  <si>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</si>
  <si>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</si>
  <si>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</si>
  <si>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</si>
  <si>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</si>
  <si>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</si>
  <si>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</si>
  <si>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</si>
  <si>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</si>
  <si>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</si>
  <si>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</si>
  <si>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</si>
  <si>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</si>
  <si>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</si>
  <si>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</si>
  <si>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</si>
  <si>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</si>
  <si>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</si>
  <si>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</si>
  <si>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</si>
  <si>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</si>
  <si>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</si>
  <si>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</si>
  <si>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</si>
  <si>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</si>
  <si>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</si>
  <si>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</si>
  <si>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</si>
  <si>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</si>
  <si>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</si>
  <si>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</si>
  <si>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</si>
  <si>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</si>
  <si>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</si>
  <si>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</si>
  <si>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</si>
  <si>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</si>
  <si>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</si>
  <si>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</si>
  <si>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</si>
  <si>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</si>
  <si>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</si>
  <si>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</si>
  <si>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</si>
  <si>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</si>
  <si>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</si>
  <si>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</si>
  <si>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</si>
  <si>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</si>
  <si>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</si>
  <si>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</si>
  <si>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</si>
  <si>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</si>
  <si>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</si>
  <si>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</si>
  <si>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</si>
  <si>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</si>
  <si>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</si>
  <si>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</si>
  <si>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</si>
  <si>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</si>
  <si>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</si>
  <si>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</si>
  <si>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</si>
  <si>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</si>
  <si>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</si>
  <si>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</si>
  <si>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</si>
  <si>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</si>
  <si>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</si>
  <si>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</si>
  <si>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</si>
  <si>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</si>
  <si>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</si>
  <si>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</si>
  <si>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</si>
  <si>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</si>
  <si>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</si>
  <si>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</si>
  <si>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</si>
  <si>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</si>
  <si>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</si>
  <si>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</si>
  <si>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</si>
  <si>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</si>
  <si>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</si>
  <si>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</si>
  <si>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</si>
  <si>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</si>
  <si>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</si>
  <si>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</si>
  <si>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</si>
  <si>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</si>
  <si>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</si>
  <si>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</si>
  <si>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</si>
  <si>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</si>
  <si>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</si>
  <si>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</si>
  <si>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</si>
  <si>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</si>
  <si>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</si>
  <si>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</si>
  <si>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</si>
  <si>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</si>
  <si>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</si>
  <si>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</si>
  <si>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</si>
  <si>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</si>
  <si>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</si>
  <si>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</si>
  <si>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</si>
  <si>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</si>
  <si>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</si>
  <si>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</si>
  <si>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</si>
  <si>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</si>
  <si>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</si>
  <si>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</si>
  <si>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</si>
  <si>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</si>
  <si>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</si>
  <si>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</si>
  <si>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</si>
  <si>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</si>
  <si>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</si>
  <si>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</si>
  <si>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</si>
  <si>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</si>
  <si>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</si>
  <si>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</si>
  <si>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</si>
  <si>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</si>
  <si>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</si>
  <si>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</si>
  <si>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</si>
  <si>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</si>
  <si>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</si>
  <si>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</si>
  <si>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</si>
  <si>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</si>
  <si>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</si>
  <si>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</si>
  <si>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</si>
  <si>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</si>
  <si>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</si>
  <si>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</si>
  <si>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</si>
  <si>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</si>
  <si>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</si>
  <si>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</si>
  <si>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</si>
  <si>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</si>
  <si>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</si>
  <si>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</si>
  <si>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</si>
  <si>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</si>
  <si>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</si>
  <si>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</si>
  <si>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</si>
  <si>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</si>
  <si>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</si>
  <si>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</si>
  <si>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</si>
  <si>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</si>
  <si>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</si>
  <si>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</si>
  <si>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</si>
  <si>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</si>
  <si>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</si>
  <si>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</si>
  <si>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</si>
  <si>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</si>
  <si>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</si>
  <si>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</si>
  <si>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</si>
  <si>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</si>
  <si>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</si>
  <si>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</si>
  <si>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</si>
  <si>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</si>
  <si>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</si>
  <si>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</si>
  <si>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</si>
  <si>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</si>
  <si>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</si>
  <si>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</si>
  <si>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</si>
  <si>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</si>
  <si>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</si>
  <si>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</si>
  <si>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</si>
  <si>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</si>
  <si>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</si>
  <si>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</si>
  <si>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</si>
  <si>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</si>
  <si>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</si>
  <si>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</si>
  <si>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</si>
  <si>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</si>
  <si>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</si>
  <si>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</si>
  <si>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</si>
  <si>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</si>
  <si>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</si>
  <si>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</si>
  <si>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</si>
  <si>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</si>
  <si>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</si>
  <si>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</si>
  <si>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</si>
  <si>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</si>
  <si>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</si>
  <si>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</si>
  <si>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</si>
  <si>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</si>
  <si>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</si>
  <si>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</si>
  <si>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</si>
  <si>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</si>
  <si>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</si>
  <si>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</si>
  <si>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</si>
  <si>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</si>
  <si>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</si>
  <si>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</si>
  <si>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</si>
  <si>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</si>
  <si>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</si>
  <si>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</si>
  <si>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</si>
  <si>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</si>
  <si>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</si>
  <si>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</si>
  <si>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</si>
  <si>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</si>
  <si>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</si>
  <si>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</si>
  <si>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</si>
  <si>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</si>
  <si>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</si>
  <si>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</si>
  <si>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</si>
  <si>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</si>
  <si>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</si>
  <si>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</si>
  <si>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</si>
  <si>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</si>
  <si>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</si>
  <si>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</si>
  <si>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</si>
  <si>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</si>
  <si>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</si>
  <si>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</si>
  <si>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</si>
  <si>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</si>
  <si>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</si>
  <si>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</si>
  <si>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</si>
  <si>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</si>
  <si>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</si>
  <si>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</si>
  <si>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</si>
  <si>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</si>
  <si>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</si>
  <si>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</si>
  <si>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</si>
  <si>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</si>
  <si>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</si>
  <si>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</si>
  <si>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</si>
  <si>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</si>
  <si>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</si>
  <si>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</si>
  <si>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</si>
  <si>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</si>
  <si>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</si>
  <si>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</si>
  <si>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</si>
  <si>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</si>
  <si>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</si>
  <si>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</si>
  <si>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</si>
  <si>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</si>
  <si>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</si>
  <si>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</si>
  <si>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</si>
  <si>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</si>
  <si>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</si>
  <si>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</si>
  <si>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</si>
  <si>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</si>
  <si>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</si>
  <si>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</si>
  <si>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</si>
  <si>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</si>
  <si>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</si>
  <si>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</si>
  <si>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</si>
  <si>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</si>
  <si>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</si>
  <si>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</si>
  <si>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</si>
  <si>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</si>
  <si>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</si>
  <si>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</si>
  <si>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</si>
  <si>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</si>
  <si>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</si>
  <si>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</si>
  <si>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</si>
  <si>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</si>
  <si>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</si>
  <si>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</si>
  <si>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</si>
  <si>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</si>
  <si>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</si>
  <si>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</si>
  <si>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</si>
  <si>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</si>
  <si>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</si>
  <si>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</si>
  <si>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</si>
  <si>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</si>
  <si>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</si>
  <si>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</si>
  <si>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</si>
  <si>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</si>
  <si>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</si>
  <si>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</si>
  <si>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</si>
  <si>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</si>
  <si>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</si>
  <si>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</si>
  <si>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</si>
  <si>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</si>
  <si>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</si>
  <si>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</si>
  <si>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</si>
  <si>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</si>
  <si>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</si>
  <si>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</si>
  <si>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</si>
  <si>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</si>
  <si>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</si>
  <si>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</si>
  <si>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</si>
  <si>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</si>
  <si>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</si>
  <si>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</si>
  <si>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</si>
  <si>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</si>
  <si>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</si>
  <si>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</si>
  <si>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</si>
  <si>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</si>
  <si>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</si>
  <si>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</si>
  <si>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</si>
  <si>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</si>
  <si>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</si>
  <si>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</si>
  <si>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</si>
  <si>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</si>
  <si>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</si>
  <si>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</si>
  <si>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</si>
  <si>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</si>
  <si>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</si>
  <si>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</si>
  <si>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</si>
  <si>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</si>
  <si>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</si>
  <si>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</si>
  <si>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</si>
  <si>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</si>
  <si>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</si>
  <si>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</si>
  <si>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</si>
  <si>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</si>
  <si>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</si>
  <si>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</si>
  <si>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</si>
  <si>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</si>
  <si>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</si>
  <si>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</si>
  <si>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</si>
  <si>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</si>
  <si>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</si>
  <si>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</si>
  <si>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</si>
  <si>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</si>
  <si>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</si>
  <si>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</si>
  <si>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</si>
  <si>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</si>
  <si>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</si>
  <si>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</si>
  <si>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</si>
  <si>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</si>
  <si>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</si>
  <si>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</si>
  <si>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</si>
  <si>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</si>
  <si>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</si>
  <si>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</si>
  <si>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</si>
  <si>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</si>
  <si>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</si>
  <si>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</si>
  <si>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</si>
  <si>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</si>
  <si>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</si>
  <si>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</si>
  <si>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</si>
  <si>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</si>
  <si>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</si>
  <si>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</si>
  <si>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</si>
  <si>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</si>
  <si>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</si>
  <si>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</si>
  <si>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</si>
  <si>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</si>
  <si>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</si>
  <si>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</si>
  <si>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</si>
  <si>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</si>
  <si>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</si>
  <si>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</si>
  <si>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</si>
  <si>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</si>
  <si>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</si>
  <si>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</si>
  <si>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</si>
  <si>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</si>
  <si>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</si>
  <si>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</si>
  <si>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</si>
  <si>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</si>
  <si>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</si>
  <si>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</si>
  <si>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</si>
  <si>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</si>
  <si>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</si>
  <si>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</si>
  <si>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</si>
  <si>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</si>
  <si>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</si>
  <si>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</si>
  <si>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</si>
  <si>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</si>
  <si>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</si>
  <si>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</si>
  <si>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</si>
  <si>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</si>
  <si>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</si>
  <si>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</si>
  <si>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</si>
  <si>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</si>
  <si>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</si>
  <si>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</si>
  <si>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</si>
  <si>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</si>
  <si>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</si>
  <si>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</si>
  <si>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</si>
  <si>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</si>
  <si>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</si>
  <si>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</si>
  <si>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</si>
  <si>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</si>
  <si>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</si>
  <si>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</si>
  <si>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</si>
  <si>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</si>
  <si>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</si>
  <si>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</si>
  <si>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</si>
  <si>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</si>
  <si>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</si>
  <si>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</si>
  <si>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</si>
  <si>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</si>
  <si>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</si>
  <si>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</si>
  <si>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</si>
  <si>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</si>
  <si>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</si>
  <si>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</si>
  <si>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</si>
  <si>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</si>
  <si>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</si>
  <si>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</si>
  <si>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</si>
  <si>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</si>
  <si>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</si>
  <si>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</si>
  <si>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</si>
  <si>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</si>
  <si>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</si>
  <si>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</si>
  <si>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</si>
  <si>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</si>
  <si>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</si>
  <si>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</si>
  <si>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</si>
  <si>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</si>
  <si>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</si>
  <si>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</si>
  <si>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</si>
  <si>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</si>
  <si>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</si>
  <si>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</si>
  <si>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</si>
  <si>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</si>
  <si>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</si>
  <si>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</si>
  <si>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</si>
  <si>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</si>
  <si>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</si>
  <si>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</si>
  <si>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</si>
  <si>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</si>
  <si>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</si>
  <si>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</si>
  <si>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</si>
  <si>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</si>
  <si>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</si>
  <si>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</si>
  <si>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</si>
  <si>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</si>
  <si>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</si>
  <si>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</si>
  <si>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</si>
  <si>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</si>
  <si>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</si>
  <si>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</si>
  <si>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</si>
  <si>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</si>
  <si>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</si>
  <si>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</si>
  <si>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</si>
  <si>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</si>
  <si>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</si>
  <si>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</si>
  <si>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</si>
  <si>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</si>
  <si>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</si>
  <si>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</si>
  <si>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</si>
  <si>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</si>
  <si>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</si>
  <si>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</si>
  <si>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</si>
  <si>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</si>
  <si>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</si>
  <si>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</si>
  <si>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</si>
  <si>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</si>
  <si>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</si>
  <si>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</si>
  <si>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</si>
  <si>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</si>
  <si>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</si>
  <si>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</si>
  <si>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</si>
  <si>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</si>
  <si>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</si>
  <si>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</si>
  <si>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</si>
  <si>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</si>
  <si>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</si>
  <si>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</si>
  <si>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</si>
  <si>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</si>
  <si>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</si>
  <si>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</si>
  <si>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</si>
  <si>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</si>
  <si>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</si>
  <si>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</si>
  <si>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</si>
  <si>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</si>
  <si>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</si>
  <si>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</si>
  <si>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</si>
  <si>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</si>
  <si>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</si>
  <si>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</si>
  <si>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</si>
  <si>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</si>
  <si>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</si>
  <si>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</si>
  <si>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</si>
  <si>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</si>
  <si>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</si>
  <si>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</si>
  <si>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</si>
  <si>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</si>
  <si>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</si>
  <si>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</si>
  <si>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</si>
  <si>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</si>
  <si>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</si>
  <si>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</si>
  <si>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</si>
  <si>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</si>
  <si>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</si>
  <si>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</si>
  <si>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</si>
  <si>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</si>
  <si>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</si>
  <si>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</si>
  <si>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</si>
  <si>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</si>
  <si>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</si>
  <si>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</si>
  <si>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</si>
  <si>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</si>
  <si>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</si>
  <si>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</si>
  <si>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</si>
  <si>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</si>
  <si>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</si>
  <si>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</si>
  <si>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</si>
  <si>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</si>
  <si>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</si>
  <si>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</si>
  <si>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</si>
  <si>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</si>
  <si>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</si>
  <si>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</si>
  <si>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</si>
  <si>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</si>
  <si>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</si>
  <si>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</si>
  <si>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</si>
  <si>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</si>
  <si>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</si>
  <si>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</si>
  <si>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</si>
  <si>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</si>
  <si>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</si>
  <si>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</si>
  <si>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</si>
  <si>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</si>
  <si>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</si>
  <si>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</si>
  <si>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</si>
  <si>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</si>
  <si>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</si>
  <si>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</si>
  <si>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</si>
  <si>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</si>
  <si>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</si>
  <si>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</si>
  <si>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</si>
  <si>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</si>
  <si>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</si>
  <si>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</si>
  <si>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</si>
  <si>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</si>
  <si>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</si>
  <si>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</si>
  <si>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</si>
  <si>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</si>
  <si>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</si>
  <si>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</si>
  <si>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</si>
  <si>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</si>
  <si>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</si>
  <si>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</si>
  <si>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</si>
  <si>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</si>
  <si>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</si>
  <si>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</si>
  <si>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</si>
  <si>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</si>
  <si>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</si>
  <si>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</si>
  <si>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</si>
  <si>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</si>
  <si>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</si>
  <si>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</si>
  <si>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</si>
  <si>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</si>
  <si>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</si>
  <si>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</si>
  <si>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</si>
  <si>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</si>
  <si>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</si>
  <si>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</si>
  <si>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</si>
  <si>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</si>
  <si>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</si>
  <si>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</si>
  <si>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</si>
  <si>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</si>
  <si>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</si>
  <si>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</si>
  <si>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</si>
  <si>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</si>
  <si>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</si>
  <si>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</si>
  <si>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</si>
  <si>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</si>
  <si>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</si>
  <si>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</si>
  <si>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</si>
  <si>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</si>
  <si>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</si>
  <si>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</si>
  <si>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</si>
  <si>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</si>
  <si>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</si>
  <si>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</si>
  <si>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</si>
  <si>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</si>
  <si>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</si>
  <si>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</si>
  <si>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</si>
  <si>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</si>
  <si>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</si>
  <si>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</si>
  <si>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</si>
  <si>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</si>
  <si>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</si>
  <si>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</si>
  <si>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</si>
  <si>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</si>
  <si>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</si>
  <si>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</si>
  <si>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</si>
  <si>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</si>
  <si>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</si>
  <si>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</si>
  <si>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</si>
  <si>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</si>
  <si>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</si>
  <si>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</si>
  <si>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</si>
  <si>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</si>
  <si>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</si>
  <si>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</si>
  <si>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</si>
  <si>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</si>
  <si>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</si>
  <si>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</si>
  <si>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</si>
  <si>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</si>
  <si>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</si>
  <si>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</si>
  <si>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</si>
  <si>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</si>
  <si>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</si>
  <si>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</si>
  <si>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</si>
  <si>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</si>
  <si>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</si>
  <si>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</si>
  <si>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</si>
  <si>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</si>
  <si>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</si>
  <si>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</si>
  <si>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</si>
  <si>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</si>
  <si>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</si>
  <si>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</si>
  <si>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</si>
  <si>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</si>
  <si>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</si>
  <si>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</si>
  <si>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</si>
  <si>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</si>
  <si>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</si>
  <si>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</si>
  <si>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</si>
  <si>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</si>
  <si>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</si>
  <si>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</si>
  <si>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</si>
  <si>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</si>
  <si>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</si>
  <si>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</si>
  <si>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</si>
  <si>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</si>
  <si>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</si>
  <si>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</si>
  <si>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</si>
  <si>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</si>
  <si>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</si>
  <si>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</si>
  <si>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</si>
  <si>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</si>
  <si>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</si>
  <si>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</si>
  <si>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</si>
  <si>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</si>
  <si>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</si>
  <si>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</si>
  <si>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</si>
  <si>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</si>
  <si>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</si>
  <si>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</si>
  <si>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</si>
  <si>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</si>
  <si>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</si>
  <si>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</si>
  <si>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</si>
  <si>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</si>
  <si>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</si>
  <si>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</si>
  <si>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</si>
  <si>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</si>
  <si>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</si>
  <si>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</si>
  <si>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</si>
  <si>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</si>
  <si>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</si>
  <si>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</si>
  <si>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</si>
  <si>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</si>
  <si>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</si>
  <si>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</si>
  <si>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</si>
  <si>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</si>
  <si>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</si>
  <si>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</si>
  <si>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</si>
  <si>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</si>
  <si>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</si>
  <si>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</si>
  <si>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</si>
  <si>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</si>
  <si>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</si>
  <si>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</si>
  <si>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</si>
  <si>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</si>
  <si>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</si>
  <si>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</si>
  <si>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</si>
  <si>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</si>
  <si>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</si>
  <si>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</si>
  <si>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</si>
  <si>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</si>
  <si>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</si>
  <si>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</si>
  <si>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</si>
  <si>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</si>
  <si>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</si>
  <si>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</si>
  <si>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</si>
  <si>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</si>
  <si>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</si>
  <si>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</si>
  <si>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</si>
  <si>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</si>
  <si>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</si>
  <si>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</si>
  <si>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</si>
  <si>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</si>
  <si>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</si>
  <si>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</si>
  <si>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</si>
  <si>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</si>
  <si>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</si>
  <si>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</si>
  <si>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</si>
  <si>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</si>
  <si>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</si>
  <si>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</si>
  <si>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</si>
  <si>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</si>
  <si>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</si>
  <si>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</si>
  <si>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</si>
  <si>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</si>
  <si>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</si>
  <si>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</si>
  <si>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</si>
  <si>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</si>
  <si>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</si>
  <si>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</si>
  <si>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</si>
  <si>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</si>
  <si>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</si>
  <si>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</si>
  <si>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</si>
  <si>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</si>
  <si>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</si>
  <si>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</si>
  <si>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</si>
  <si>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</si>
  <si>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</si>
  <si>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</si>
  <si>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</si>
  <si>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</si>
  <si>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</si>
  <si>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</si>
  <si>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</si>
  <si>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</si>
  <si>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</si>
  <si>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</si>
  <si>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</si>
  <si>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</si>
  <si>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</si>
  <si>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</si>
  <si>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</si>
  <si>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</si>
  <si>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</si>
  <si>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</si>
  <si>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</si>
  <si>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</si>
  <si>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</si>
  <si>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</si>
  <si>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</si>
  <si>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</si>
  <si>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</si>
  <si>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</si>
  <si>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</si>
  <si>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</si>
  <si>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</si>
  <si>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</si>
  <si>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</si>
  <si>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</si>
  <si>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</si>
  <si>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</si>
  <si>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</si>
  <si>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</si>
  <si>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</si>
  <si>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</si>
  <si>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</si>
  <si>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</si>
  <si>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</si>
  <si>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</si>
  <si>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</si>
  <si>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</si>
  <si>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</si>
  <si>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</si>
  <si>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</si>
  <si>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</si>
  <si>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</si>
  <si>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</si>
  <si>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</si>
  <si>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</si>
  <si>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</si>
  <si>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</si>
  <si>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</si>
  <si>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</si>
  <si>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</si>
  <si>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</si>
  <si>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</si>
  <si>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</si>
  <si>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</si>
  <si>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</si>
  <si>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</si>
  <si>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</si>
  <si>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</si>
  <si>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</si>
  <si>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</si>
  <si>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</si>
  <si>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</si>
  <si>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</si>
  <si>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</si>
  <si>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</si>
  <si>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</si>
  <si>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</si>
  <si>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</si>
  <si>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</si>
  <si>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</si>
  <si>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</si>
  <si>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</si>
  <si>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</si>
  <si>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</si>
  <si>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</si>
  <si>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</si>
  <si>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</si>
  <si>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</si>
  <si>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</si>
  <si>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</si>
  <si>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</si>
  <si>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</si>
  <si>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</si>
  <si>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</si>
  <si>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</si>
  <si>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</si>
  <si>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</si>
  <si>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</si>
  <si>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</si>
  <si>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</si>
  <si>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</si>
  <si>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</si>
  <si>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</si>
  <si>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</si>
  <si>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</si>
  <si>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</si>
  <si>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</si>
  <si>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</si>
  <si>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</si>
  <si>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</si>
  <si>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</si>
  <si>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</si>
  <si>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</si>
  <si>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</si>
  <si>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</si>
  <si>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</si>
  <si>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</si>
  <si>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</si>
  <si>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</si>
  <si>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</si>
  <si>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</si>
  <si>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</si>
  <si>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</si>
  <si>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</si>
  <si>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</si>
  <si>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</si>
  <si>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</si>
  <si>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</si>
  <si>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</si>
  <si>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</si>
  <si>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</si>
  <si>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</si>
  <si>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</si>
  <si>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</si>
  <si>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</si>
  <si>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</si>
  <si>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</si>
  <si>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</si>
  <si>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</si>
  <si>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</si>
  <si>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</si>
  <si>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</si>
  <si>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</si>
  <si>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</si>
  <si>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</si>
  <si>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</si>
  <si>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</si>
  <si>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</si>
  <si>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</si>
  <si>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</si>
  <si>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</si>
  <si>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</si>
  <si>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</si>
  <si>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</si>
  <si>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</si>
  <si>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</si>
  <si>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</si>
  <si>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</si>
  <si>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</si>
  <si>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</si>
  <si>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</si>
  <si>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</si>
  <si>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</si>
  <si>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</si>
  <si>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</si>
  <si>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</si>
  <si>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</si>
  <si>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</si>
  <si>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</si>
  <si>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</si>
  <si>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</si>
  <si>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</si>
  <si>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</si>
  <si>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</si>
  <si>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</si>
  <si>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</si>
  <si>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</si>
  <si>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</si>
  <si>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</si>
  <si>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</si>
  <si>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</si>
  <si>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</si>
  <si>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</si>
  <si>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</si>
  <si>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</si>
  <si>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</si>
  <si>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</si>
  <si>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</si>
  <si>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</si>
  <si>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</si>
  <si>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</si>
  <si>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</si>
  <si>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</si>
  <si>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</si>
  <si>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</si>
  <si>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</si>
  <si>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</si>
  <si>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</si>
  <si>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</si>
  <si>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</si>
  <si>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</si>
  <si>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</si>
  <si>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</si>
  <si>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</si>
  <si>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</si>
  <si>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</si>
  <si>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</si>
  <si>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</si>
  <si>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</si>
  <si>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</si>
  <si>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</si>
  <si>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</si>
  <si>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</si>
  <si>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</si>
  <si>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</si>
  <si>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</si>
  <si>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</si>
  <si>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</si>
  <si>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</si>
  <si>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</si>
  <si>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</si>
  <si>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</si>
  <si>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</si>
  <si>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</si>
  <si>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</si>
  <si>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</si>
  <si>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</si>
  <si>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</si>
  <si>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</si>
  <si>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</si>
  <si>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</si>
  <si>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</si>
  <si>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</si>
  <si>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</si>
  <si>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</si>
  <si>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</si>
  <si>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</si>
  <si>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</si>
  <si>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</si>
  <si>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</si>
  <si>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</si>
  <si>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</si>
  <si>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</si>
  <si>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</si>
  <si>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</si>
  <si>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</si>
  <si>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</si>
  <si>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</si>
  <si>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</si>
  <si>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</si>
  <si>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</si>
  <si>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</si>
  <si>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</si>
  <si>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</si>
  <si>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</si>
  <si>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</si>
  <si>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</si>
  <si>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</si>
  <si>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</si>
  <si>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</si>
  <si>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</si>
  <si>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</si>
  <si>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</si>
  <si>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</si>
  <si>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</si>
  <si>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</si>
  <si>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</si>
  <si>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</si>
  <si>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</si>
  <si>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</si>
  <si>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</si>
  <si>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</si>
  <si>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</si>
  <si>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</si>
  <si>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</si>
  <si>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</si>
  <si>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</si>
  <si>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</si>
  <si>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</si>
  <si>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</si>
  <si>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</si>
  <si>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</si>
  <si>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</si>
  <si>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</si>
  <si>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</si>
  <si>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</si>
  <si>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</si>
  <si>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</si>
  <si>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</si>
  <si>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</si>
  <si>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</si>
  <si>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</si>
  <si>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</si>
  <si>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</si>
  <si>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</si>
  <si>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</si>
  <si>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</si>
  <si>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</si>
  <si>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</si>
  <si>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</si>
  <si>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</si>
  <si>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</si>
  <si>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</si>
  <si>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</si>
  <si>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</si>
  <si>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</si>
  <si>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</si>
  <si>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</si>
  <si>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</si>
  <si>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</si>
  <si>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</si>
  <si>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</si>
  <si>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</si>
  <si>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</si>
  <si>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</si>
  <si>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</si>
  <si>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</si>
  <si>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</si>
  <si>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</si>
  <si>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</si>
  <si>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</si>
  <si>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</si>
  <si>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</si>
  <si>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</si>
  <si>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</si>
  <si>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</si>
  <si>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</si>
  <si>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</si>
  <si>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</si>
  <si>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</si>
  <si>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</si>
  <si>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</si>
  <si>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</si>
  <si>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</si>
  <si>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</si>
  <si>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</si>
  <si>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</si>
  <si>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</si>
  <si>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</si>
  <si>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</si>
  <si>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</si>
  <si>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</si>
  <si>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</si>
  <si>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</si>
  <si>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</si>
  <si>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</si>
  <si>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</si>
  <si>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</si>
  <si>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</si>
  <si>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</si>
  <si>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</si>
  <si>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</si>
  <si>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</si>
  <si>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</si>
  <si>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</si>
  <si>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</si>
  <si>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</si>
  <si>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</si>
  <si>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</si>
  <si>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</si>
  <si>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</si>
  <si>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</si>
  <si>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</si>
  <si>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</si>
  <si>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</si>
  <si>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</si>
  <si>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</si>
  <si>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</si>
  <si>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</si>
  <si>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</si>
  <si>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</si>
  <si>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</si>
  <si>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</si>
  <si>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</si>
  <si>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</si>
  <si>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</si>
  <si>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</si>
  <si>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</si>
  <si>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</si>
  <si>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</si>
  <si>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</si>
  <si>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</si>
  <si>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</si>
  <si>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</si>
  <si>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</si>
  <si>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</si>
  <si>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</si>
  <si>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</si>
  <si>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</si>
  <si>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</si>
  <si>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</si>
  <si>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</si>
  <si>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</si>
  <si>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</si>
  <si>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</si>
  <si>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</si>
  <si>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</si>
  <si>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</si>
  <si>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</si>
  <si>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</si>
  <si>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</si>
  <si>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</si>
  <si>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</si>
  <si>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</si>
  <si>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</si>
  <si>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</si>
  <si>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</si>
  <si>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</si>
  <si>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</si>
  <si>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</si>
  <si>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</si>
  <si>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</si>
  <si>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</si>
  <si>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</si>
  <si>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</si>
  <si>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</si>
  <si>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</si>
  <si>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</si>
  <si>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</si>
  <si>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</si>
  <si>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</si>
  <si>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</si>
  <si>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</si>
  <si>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</si>
  <si>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</si>
  <si>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</si>
  <si>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</si>
  <si>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</si>
  <si>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</si>
  <si>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</si>
  <si>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</si>
  <si>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</si>
  <si>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</si>
  <si>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</si>
  <si>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</si>
  <si>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</si>
  <si>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</si>
  <si>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</si>
  <si>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</si>
  <si>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</si>
  <si>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</si>
  <si>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</si>
  <si>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</si>
  <si>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</si>
  <si>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</si>
  <si>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</si>
  <si>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</si>
  <si>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</si>
  <si>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</si>
  <si>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</si>
  <si>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</si>
  <si>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</si>
  <si>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</si>
  <si>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</si>
  <si>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</si>
  <si>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</si>
  <si>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</si>
  <si>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</si>
  <si>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</si>
  <si>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</si>
  <si>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</si>
  <si>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</si>
  <si>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</si>
  <si>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</si>
  <si>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</si>
  <si>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</si>
  <si>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</si>
  <si>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</si>
  <si>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</si>
  <si>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</si>
  <si>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</si>
  <si>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</si>
  <si>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</si>
  <si>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</si>
  <si>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</si>
  <si>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</si>
  <si>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</si>
  <si>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</si>
  <si>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</si>
  <si>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</si>
  <si>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</si>
  <si>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</si>
  <si>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</si>
  <si>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</si>
  <si>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</si>
  <si>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</si>
  <si>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</si>
  <si>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</si>
  <si>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</si>
  <si>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</si>
  <si>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</si>
  <si>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</si>
  <si>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</si>
  <si>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</si>
  <si>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</si>
  <si>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</si>
  <si>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</si>
  <si>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</si>
  <si>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</si>
  <si>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</si>
  <si>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</si>
  <si>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</si>
  <si>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</si>
  <si>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</si>
  <si>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</si>
  <si>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</si>
  <si>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</si>
  <si>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</si>
  <si>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</si>
  <si>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</si>
  <si>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</si>
  <si>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</si>
  <si>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</si>
  <si>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</si>
  <si>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</si>
  <si>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</si>
  <si>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</si>
  <si>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</si>
  <si>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</si>
  <si>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</si>
  <si>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</si>
  <si>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</si>
  <si>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</si>
  <si>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</si>
  <si>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</si>
  <si>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</si>
  <si>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</si>
  <si>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</si>
  <si>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</si>
  <si>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</si>
  <si>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</si>
  <si>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</si>
  <si>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</si>
  <si>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</si>
  <si>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</si>
  <si>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</si>
  <si>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</si>
  <si>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</si>
  <si>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</si>
  <si>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</si>
  <si>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</si>
  <si>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</si>
  <si>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</si>
  <si>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</si>
  <si>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</si>
  <si>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</si>
  <si>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</si>
  <si>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</si>
  <si>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</si>
  <si>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</si>
  <si>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</si>
  <si>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</si>
  <si>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</si>
  <si>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</si>
  <si>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</si>
  <si>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</si>
  <si>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</si>
  <si>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</si>
  <si>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</si>
  <si>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</si>
  <si>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</si>
  <si>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</si>
  <si>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</si>
  <si>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</si>
  <si>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</si>
  <si>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</si>
  <si>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</si>
  <si>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</si>
  <si>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</si>
  <si>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</si>
  <si>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</si>
  <si>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</si>
  <si>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</si>
  <si>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</si>
  <si>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</si>
  <si>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</si>
  <si>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</si>
  <si>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</si>
  <si>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</si>
  <si>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</si>
  <si>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</si>
  <si>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</si>
  <si>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</si>
  <si>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</si>
  <si>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</si>
  <si>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</si>
  <si>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</si>
  <si>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</si>
  <si>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</si>
  <si>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</si>
  <si>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</si>
  <si>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</si>
  <si>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</si>
  <si>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</si>
  <si>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</si>
  <si>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</si>
  <si>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</si>
  <si>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</si>
  <si>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</si>
  <si>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</si>
  <si>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</si>
  <si>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</si>
  <si>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</si>
  <si>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</si>
  <si>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</si>
  <si>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</si>
  <si>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</si>
  <si>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</si>
  <si>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</si>
  <si>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</si>
  <si>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</si>
  <si>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</si>
  <si>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</si>
  <si>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</si>
  <si>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</si>
  <si>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</si>
  <si>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</si>
  <si>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</si>
  <si>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</si>
  <si>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</si>
  <si>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</si>
  <si>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</si>
  <si>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</si>
  <si>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</si>
  <si>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</si>
  <si>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</si>
  <si>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</si>
  <si>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</si>
  <si>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</si>
  <si>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</si>
  <si>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</si>
  <si>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</si>
  <si>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</si>
  <si>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</si>
  <si>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</si>
  <si>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</si>
  <si>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</si>
  <si>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</si>
  <si>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</si>
  <si>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</si>
  <si>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</si>
  <si>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</si>
  <si>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</si>
  <si>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</si>
  <si>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</si>
  <si>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</si>
  <si>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</si>
  <si>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</si>
  <si>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</si>
  <si>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</si>
  <si>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</si>
  <si>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</si>
  <si>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</si>
  <si>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</si>
  <si>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</si>
  <si>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</si>
  <si>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</si>
  <si>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</si>
  <si>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</si>
  <si>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</si>
  <si>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</si>
  <si>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</si>
  <si>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</si>
  <si>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</si>
  <si>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</si>
  <si>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</si>
  <si>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</si>
  <si>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</si>
  <si>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</si>
  <si>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</si>
  <si>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</si>
  <si>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</si>
  <si>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</si>
  <si>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</si>
  <si>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</si>
  <si>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</si>
  <si>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</si>
  <si>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</si>
  <si>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</si>
  <si>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</si>
  <si>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</si>
  <si>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</si>
  <si>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</si>
  <si>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</si>
  <si>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</si>
  <si>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</si>
  <si>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</si>
  <si>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</si>
  <si>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</si>
  <si>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</si>
  <si>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</si>
  <si>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</si>
  <si>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</si>
  <si>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</si>
  <si>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</si>
  <si>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</si>
  <si>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</si>
  <si>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</si>
  <si>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</si>
  <si>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</si>
  <si>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</si>
  <si>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</si>
  <si>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</si>
  <si>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</si>
  <si>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</si>
  <si>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</si>
  <si>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</si>
  <si>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</si>
  <si>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</si>
  <si>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</si>
  <si>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</si>
  <si>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</si>
  <si>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</si>
  <si>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</si>
  <si>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</si>
  <si>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</si>
  <si>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</si>
  <si>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</si>
  <si>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</si>
  <si>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</si>
  <si>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</si>
  <si>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</si>
  <si>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</si>
  <si>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</si>
  <si>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</si>
  <si>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</si>
  <si>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</si>
  <si>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</si>
  <si>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</si>
  <si>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</si>
  <si>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</si>
  <si>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</si>
  <si>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</si>
  <si>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</si>
  <si>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</si>
  <si>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</si>
  <si>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</si>
  <si>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</si>
  <si>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</si>
  <si>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</si>
  <si>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</si>
  <si>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</si>
  <si>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</si>
  <si>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</si>
  <si>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</si>
  <si>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</si>
  <si>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</si>
  <si>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</si>
  <si>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</si>
  <si>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</si>
  <si>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</si>
  <si>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</si>
  <si>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</si>
  <si>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</si>
  <si>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</si>
  <si>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</si>
  <si>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</si>
  <si>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</si>
  <si>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</si>
  <si>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</si>
  <si>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</si>
  <si>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</si>
  <si>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</si>
  <si>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</si>
  <si>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</si>
  <si>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</si>
  <si>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</si>
  <si>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</si>
  <si>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</si>
  <si>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</si>
  <si>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</si>
  <si>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</si>
  <si>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</si>
  <si>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</si>
  <si>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</si>
  <si>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</si>
  <si>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</si>
  <si>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</si>
  <si>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</si>
  <si>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</si>
  <si>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</si>
  <si>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</si>
  <si>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</si>
  <si>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</si>
  <si>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</si>
  <si>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</si>
  <si>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</si>
  <si>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</si>
  <si>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</si>
  <si>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</si>
  <si>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</si>
  <si>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</si>
  <si>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</si>
  <si>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</si>
  <si>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</si>
  <si>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</si>
  <si>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</si>
  <si>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</si>
  <si>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</si>
  <si>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</si>
  <si>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</si>
  <si>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</si>
  <si>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</si>
  <si>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</si>
  <si>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</si>
  <si>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</si>
  <si>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</si>
  <si>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</si>
  <si>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</si>
  <si>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</si>
  <si>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</si>
  <si>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</si>
  <si>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</si>
  <si>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</si>
  <si>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</si>
  <si>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</si>
  <si>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</si>
  <si>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</si>
  <si>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</si>
  <si>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</si>
  <si>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</si>
  <si>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</si>
  <si>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</si>
  <si>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</si>
  <si>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</si>
  <si>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</si>
  <si>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</si>
  <si>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</si>
  <si>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</si>
  <si>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</si>
  <si>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</si>
  <si>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</si>
  <si>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</si>
  <si>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</si>
  <si>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</si>
  <si>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</si>
  <si>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</si>
  <si>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</si>
  <si>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</si>
  <si>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</si>
  <si>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</si>
  <si>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</si>
  <si>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</si>
  <si>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</si>
  <si>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</si>
  <si>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</si>
  <si>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</si>
  <si>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</si>
  <si>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</si>
  <si>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</si>
  <si>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</si>
  <si>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</si>
  <si>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</si>
  <si>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</si>
  <si>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</si>
  <si>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</si>
  <si>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</si>
  <si>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</si>
  <si>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</si>
  <si>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</si>
  <si>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</si>
  <si>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</si>
  <si>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</si>
  <si>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</si>
  <si>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</si>
  <si>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</si>
  <si>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</si>
  <si>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</si>
  <si>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</si>
  <si>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</si>
  <si>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</si>
  <si>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</si>
  <si>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</si>
  <si>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</si>
  <si>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</si>
  <si>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</si>
  <si>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</si>
  <si>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</si>
  <si>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</si>
  <si>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</si>
  <si>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</si>
  <si>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</si>
  <si>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</si>
  <si>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</si>
  <si>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</si>
  <si>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</si>
  <si>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</si>
  <si>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</si>
  <si>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</si>
  <si>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</si>
  <si>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</si>
  <si>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</si>
  <si>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</si>
  <si>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</si>
  <si>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</si>
  <si>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</si>
  <si>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</si>
  <si>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</si>
  <si>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</si>
  <si>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</si>
  <si>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</si>
  <si>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</si>
  <si>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</si>
  <si>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</si>
  <si>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</si>
  <si>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</si>
  <si>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</si>
  <si>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</si>
  <si>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</si>
  <si>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</si>
  <si>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</si>
  <si>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</si>
  <si>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</si>
  <si>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</si>
  <si>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</si>
  <si>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</si>
  <si>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</si>
  <si>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</si>
  <si>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</si>
  <si>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</si>
  <si>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</si>
  <si>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</si>
  <si>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</si>
  <si>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</si>
  <si>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</si>
  <si>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</si>
  <si>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</si>
  <si>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</si>
  <si>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</si>
  <si>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</si>
  <si>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</si>
  <si>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</si>
  <si>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</si>
  <si>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</si>
  <si>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</si>
  <si>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</si>
  <si>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</si>
  <si>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</si>
  <si>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</si>
  <si>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</si>
  <si>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</si>
  <si>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</si>
  <si>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</si>
  <si>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</si>
  <si>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</si>
  <si>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</si>
  <si>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</si>
  <si>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</si>
  <si>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</si>
  <si>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</si>
  <si>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</si>
  <si>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</si>
  <si>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</si>
  <si>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</si>
  <si>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</si>
  <si>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</si>
  <si>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</si>
  <si>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</si>
  <si>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</si>
  <si>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</si>
  <si>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</si>
  <si>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</si>
  <si>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</si>
  <si>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</si>
  <si>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</si>
  <si>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</si>
  <si>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</si>
  <si>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</si>
  <si>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</si>
  <si>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</si>
  <si>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</si>
  <si>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</si>
  <si>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</si>
  <si>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</si>
  <si>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</si>
  <si>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</si>
  <si>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</si>
  <si>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</si>
  <si>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</si>
  <si>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</si>
  <si>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</si>
  <si>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</si>
  <si>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</si>
  <si>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</si>
  <si>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</si>
  <si>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</si>
  <si>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</si>
  <si>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</si>
  <si>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</si>
  <si>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</si>
  <si>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</si>
  <si>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</si>
  <si>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</si>
  <si>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</si>
  <si>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</si>
  <si>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</si>
  <si>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</si>
  <si>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</si>
  <si>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</si>
  <si>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</si>
  <si>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</si>
  <si>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</si>
  <si>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</si>
  <si>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</si>
  <si>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</si>
  <si>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</si>
  <si>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</si>
  <si>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</si>
  <si>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</si>
  <si>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</si>
  <si>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</si>
  <si>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</si>
  <si>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</si>
  <si>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</si>
  <si>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</si>
  <si>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</si>
  <si>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</si>
  <si>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</si>
  <si>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</si>
  <si>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</si>
  <si>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</si>
  <si>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</si>
  <si>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</si>
  <si>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</si>
  <si>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</si>
  <si>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</si>
  <si>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</si>
  <si>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</si>
  <si>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</si>
  <si>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</si>
  <si>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</si>
  <si>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</si>
  <si>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</si>
  <si>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</si>
  <si>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</si>
  <si>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</si>
  <si>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</si>
  <si>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</si>
  <si>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</si>
  <si>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</si>
  <si>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</si>
  <si>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</si>
  <si>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</si>
  <si>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</si>
  <si>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</si>
  <si>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</si>
  <si>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</si>
  <si>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</si>
  <si>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</si>
  <si>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</si>
  <si>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</si>
  <si>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</si>
  <si>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</si>
  <si>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</si>
  <si>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</si>
  <si>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</si>
  <si>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</si>
  <si>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</si>
  <si>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</si>
  <si>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</si>
  <si>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</si>
  <si>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</si>
  <si>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</si>
  <si>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</si>
  <si>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</si>
  <si>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</si>
  <si>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</si>
  <si>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</si>
  <si>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</si>
  <si>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</si>
  <si>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</si>
  <si>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</si>
  <si>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</si>
  <si>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</si>
  <si>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</si>
  <si>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</si>
  <si>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</si>
  <si>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</si>
  <si>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</si>
  <si>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</si>
  <si>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</si>
  <si>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</si>
  <si>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</si>
  <si>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</si>
  <si>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</si>
  <si>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</si>
  <si>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</si>
  <si>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</si>
  <si>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</si>
  <si>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</si>
  <si>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</si>
  <si>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</si>
  <si>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</si>
  <si>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</si>
  <si>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</si>
  <si>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</si>
  <si>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</si>
  <si>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</si>
  <si>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</si>
  <si>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</si>
  <si>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</si>
  <si>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</si>
  <si>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</si>
  <si>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</si>
  <si>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</si>
  <si>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</si>
  <si>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</si>
  <si>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</si>
  <si>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</si>
  <si>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</si>
  <si>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</si>
  <si>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</si>
  <si>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</si>
  <si>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</si>
  <si>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</si>
  <si>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</si>
  <si>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</si>
  <si>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</si>
  <si>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</si>
  <si>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</si>
  <si>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</si>
  <si>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</si>
  <si>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</si>
  <si>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</si>
  <si>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</si>
  <si>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</si>
  <si>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</si>
  <si>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</si>
  <si>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</si>
  <si>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</si>
  <si>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</si>
  <si>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</si>
  <si>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</si>
  <si>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</si>
  <si>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</si>
  <si>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</si>
  <si>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</si>
  <si>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</si>
  <si>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</si>
  <si>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</si>
  <si>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</si>
  <si>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</si>
  <si>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</si>
  <si>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</si>
  <si>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</si>
  <si>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</si>
  <si>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</si>
  <si>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</si>
  <si>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</si>
  <si>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</si>
  <si>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</si>
  <si>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</si>
  <si>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</si>
  <si>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</si>
  <si>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</si>
  <si>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</si>
  <si>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</si>
  <si>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</si>
  <si>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</si>
  <si>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</si>
  <si>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</si>
  <si>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</si>
  <si>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</si>
  <si>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</si>
  <si>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</si>
  <si>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</si>
  <si>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</si>
  <si>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</si>
  <si>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</si>
  <si>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</si>
  <si>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</si>
  <si>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</si>
  <si>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</si>
  <si>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</si>
  <si>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</si>
  <si>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</si>
  <si>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</si>
  <si>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</si>
  <si>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</si>
  <si>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</si>
  <si>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</si>
  <si>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</si>
  <si>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</si>
  <si>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</si>
  <si>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</si>
  <si>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</si>
  <si>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</si>
  <si>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</si>
  <si>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</si>
  <si>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</si>
  <si>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</si>
  <si>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</si>
  <si>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</si>
  <si>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</si>
  <si>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</si>
  <si>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</si>
  <si>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</si>
  <si>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</si>
  <si>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</si>
  <si>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</si>
  <si>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</si>
  <si>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</si>
  <si>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</si>
  <si>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</si>
  <si>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</si>
  <si>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</si>
  <si>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</si>
  <si>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</si>
  <si>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</si>
  <si>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</si>
  <si>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</si>
  <si>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</si>
  <si>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</si>
  <si>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</si>
  <si>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</si>
  <si>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</si>
  <si>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</si>
  <si>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</si>
  <si>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</si>
  <si>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</si>
  <si>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</si>
  <si>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</si>
  <si>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</si>
  <si>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</si>
  <si>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</si>
  <si>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</si>
  <si>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</si>
  <si>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</si>
  <si>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</si>
  <si>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</si>
  <si>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</si>
  <si>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</si>
  <si>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</si>
  <si>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</si>
  <si>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</si>
  <si>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</si>
  <si>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</si>
  <si>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</si>
  <si>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</si>
  <si>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</si>
  <si>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</si>
  <si>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</si>
  <si>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</si>
  <si>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</si>
  <si>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</si>
  <si>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</si>
  <si>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</si>
  <si>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</si>
  <si>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</si>
  <si>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</si>
  <si>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</si>
  <si>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</si>
  <si>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</si>
  <si>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</si>
  <si>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</si>
  <si>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</si>
  <si>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</si>
  <si>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</si>
  <si>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</si>
  <si>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</si>
  <si>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</si>
  <si>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</si>
  <si>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</si>
  <si>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</si>
  <si>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</si>
  <si>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</si>
  <si>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</si>
  <si>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</si>
  <si>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</si>
  <si>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</si>
  <si>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</si>
  <si>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</si>
  <si>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</si>
  <si>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</si>
  <si>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</si>
  <si>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</si>
  <si>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</si>
  <si>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</si>
  <si>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</si>
  <si>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</si>
  <si>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</si>
  <si>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</si>
  <si>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</si>
  <si>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</si>
  <si>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</si>
  <si>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</si>
  <si>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</si>
  <si>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</si>
  <si>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</si>
  <si>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</si>
  <si>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</si>
  <si>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</si>
  <si>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</si>
  <si>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</si>
  <si>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</si>
  <si>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</si>
  <si>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</si>
  <si>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</si>
  <si>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</si>
  <si>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</si>
  <si>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</si>
  <si>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</si>
  <si>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</si>
  <si>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</si>
  <si>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</si>
  <si>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</si>
  <si>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</si>
  <si>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</si>
  <si>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</si>
  <si>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</si>
  <si>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</si>
  <si>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</si>
  <si>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</si>
  <si>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</si>
  <si>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</si>
  <si>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</si>
  <si>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</si>
  <si>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</si>
  <si>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</si>
  <si>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</si>
  <si>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</si>
  <si>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</si>
  <si>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</si>
  <si>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</si>
  <si>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</si>
  <si>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</si>
  <si>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</si>
  <si>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</si>
  <si>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</si>
  <si>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</si>
  <si>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</si>
  <si>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</si>
  <si>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</si>
  <si>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</si>
  <si>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</si>
  <si>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</si>
  <si>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</si>
  <si>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</si>
  <si>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</si>
  <si>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</si>
  <si>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</si>
  <si>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</si>
  <si>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</si>
  <si>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</si>
  <si>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</si>
  <si>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</si>
  <si>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</si>
  <si>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</si>
  <si>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</si>
  <si>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</si>
  <si>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</si>
  <si>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</si>
  <si>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</si>
  <si>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</si>
  <si>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</si>
  <si>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</si>
  <si>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</si>
  <si>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</si>
  <si>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</si>
  <si>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</si>
  <si>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</si>
  <si>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</si>
  <si>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</si>
  <si>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</si>
  <si>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</si>
  <si>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</si>
  <si>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</si>
  <si>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</si>
  <si>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</si>
  <si>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</si>
  <si>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</si>
  <si>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</si>
  <si>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</si>
  <si>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</si>
  <si>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</si>
  <si>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</si>
  <si>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</si>
  <si>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</si>
  <si>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</si>
  <si>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</si>
  <si>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</si>
  <si>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</si>
  <si>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</si>
  <si>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</si>
  <si>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</si>
  <si>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</si>
  <si>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</si>
  <si>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</si>
  <si>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</si>
  <si>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</si>
  <si>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</si>
  <si>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</si>
  <si>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</si>
  <si>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</si>
  <si>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</si>
  <si>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</si>
  <si>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</si>
  <si>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</si>
  <si>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</si>
  <si>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</si>
  <si>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</si>
  <si>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</si>
  <si>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</si>
  <si>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</si>
  <si>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</si>
  <si>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</si>
  <si>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</si>
  <si>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</si>
  <si>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</si>
  <si>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</si>
  <si>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</si>
  <si>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</si>
  <si>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</si>
  <si>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</si>
  <si>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</si>
  <si>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</si>
  <si>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</si>
  <si>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</si>
  <si>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</si>
  <si>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</si>
  <si>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</si>
  <si>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</si>
  <si>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</si>
  <si>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</si>
  <si>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</si>
  <si>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</si>
  <si>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</si>
  <si>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</si>
  <si>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</si>
  <si>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</si>
  <si>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</si>
  <si>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</si>
  <si>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</si>
  <si>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</si>
  <si>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</si>
  <si>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</si>
  <si>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</si>
  <si>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</si>
  <si>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</si>
  <si>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</si>
  <si>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</si>
  <si>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</si>
  <si>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</si>
  <si>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</si>
  <si>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</si>
  <si>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</si>
  <si>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</si>
  <si>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</si>
  <si>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</si>
  <si>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</si>
  <si>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</si>
  <si>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</si>
  <si>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</si>
  <si>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</si>
  <si>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</si>
  <si>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</si>
  <si>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</si>
  <si>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</si>
  <si>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</si>
  <si>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</si>
  <si>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</si>
  <si>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</si>
  <si>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</si>
  <si>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</si>
  <si>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</si>
  <si>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</si>
  <si>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</si>
  <si>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</si>
  <si>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</si>
  <si>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</si>
  <si>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</si>
  <si>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</si>
  <si>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</si>
  <si>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</si>
  <si>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</si>
  <si>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</si>
  <si>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</si>
  <si>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</si>
  <si>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</si>
  <si>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</si>
  <si>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</si>
  <si>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</si>
  <si>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</si>
  <si>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</si>
  <si>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</si>
  <si>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</si>
  <si>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</si>
  <si>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</si>
  <si>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</si>
  <si>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</si>
  <si>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</si>
  <si>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</si>
  <si>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</si>
  <si>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</si>
  <si>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</si>
  <si>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</si>
  <si>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</si>
  <si>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</si>
  <si>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</si>
  <si>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</si>
  <si>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</si>
  <si>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</si>
  <si>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</si>
  <si>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</si>
  <si>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</si>
  <si>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</si>
  <si>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</si>
  <si>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</si>
  <si>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</si>
  <si>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</si>
  <si>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</si>
  <si>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</si>
  <si>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</si>
  <si>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</si>
  <si>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</si>
  <si>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</si>
  <si>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</si>
  <si>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</si>
  <si>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</si>
  <si>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</si>
  <si>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</si>
  <si>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</si>
  <si>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</si>
  <si>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</si>
  <si>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</si>
  <si>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</si>
  <si>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</si>
  <si>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</si>
  <si>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</si>
  <si>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</si>
  <si>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</si>
  <si>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</si>
  <si>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</si>
  <si>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</si>
  <si>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</si>
  <si>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</si>
  <si>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</si>
  <si>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</si>
  <si>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</si>
  <si>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</si>
  <si>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</si>
  <si>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</si>
  <si>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</si>
  <si>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</si>
  <si>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</si>
  <si>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</si>
  <si>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</si>
  <si>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</si>
  <si>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</si>
  <si>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</si>
  <si>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</si>
  <si>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</si>
  <si>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</si>
  <si>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</si>
  <si>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</si>
  <si>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</si>
  <si>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</si>
  <si>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</si>
  <si>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</si>
  <si>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</si>
  <si>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</si>
  <si>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</si>
  <si>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</si>
  <si>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</si>
  <si>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</si>
  <si>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</si>
  <si>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</si>
  <si>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</si>
  <si>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</si>
  <si>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</si>
  <si>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</si>
  <si>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</si>
  <si>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</si>
  <si>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</si>
  <si>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</si>
  <si>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</si>
  <si>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</si>
  <si>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</si>
  <si>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</si>
  <si>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</si>
  <si>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</si>
  <si>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</si>
  <si>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</si>
  <si>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</si>
  <si>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</si>
  <si>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</si>
  <si>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</si>
  <si>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</si>
  <si>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</si>
  <si>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</si>
  <si>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</si>
  <si>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</si>
  <si>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</si>
  <si>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</si>
  <si>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</si>
  <si>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</si>
  <si>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</si>
  <si>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</si>
  <si>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</si>
  <si>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</si>
  <si>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</si>
  <si>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</si>
  <si>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</si>
  <si>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</si>
  <si>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</si>
  <si>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</si>
  <si>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</si>
  <si>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</si>
  <si>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</si>
  <si>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</si>
  <si>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</si>
  <si>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</si>
  <si>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</si>
  <si>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</si>
  <si>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</si>
  <si>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</si>
  <si>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</si>
  <si>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</si>
  <si>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</si>
  <si>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</si>
  <si>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</si>
  <si>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</si>
  <si>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</si>
  <si>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</si>
  <si>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</si>
  <si>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</si>
  <si>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</si>
  <si>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</si>
  <si>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</si>
  <si>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</si>
  <si>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</si>
  <si>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</si>
  <si>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</si>
  <si>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</si>
  <si>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</si>
  <si>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</si>
  <si>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</si>
  <si>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</si>
  <si>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</si>
  <si>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</si>
  <si>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</si>
  <si>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</si>
  <si>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</si>
  <si>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</si>
  <si>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</si>
  <si>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</si>
  <si>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</si>
  <si>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</si>
  <si>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</si>
  <si>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</si>
  <si>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</si>
  <si>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</si>
  <si>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</si>
  <si>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</si>
  <si>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</si>
  <si>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</si>
  <si>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</si>
  <si>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</si>
  <si>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</si>
  <si>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</si>
  <si>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</si>
  <si>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</si>
  <si>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</si>
  <si>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</si>
  <si>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</si>
  <si>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</si>
  <si>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</si>
  <si>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</si>
  <si>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</si>
  <si>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</si>
  <si>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</si>
  <si>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</si>
  <si>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</si>
  <si>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</si>
  <si>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</si>
  <si>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</si>
  <si>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</si>
  <si>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</si>
  <si>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</si>
  <si>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</si>
  <si>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</si>
  <si>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</si>
  <si>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</si>
  <si>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</si>
  <si>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</si>
  <si>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</si>
  <si>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</si>
  <si>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</si>
  <si>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</si>
  <si>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</si>
  <si>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</si>
  <si>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</si>
  <si>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</si>
  <si>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</si>
  <si>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</si>
  <si>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</si>
  <si>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</si>
  <si>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</si>
  <si>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</si>
  <si>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</si>
  <si>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</si>
  <si>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</si>
  <si>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</si>
  <si>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</si>
  <si>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</si>
  <si>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</si>
  <si>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</si>
  <si>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</si>
  <si>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</si>
  <si>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</si>
  <si>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</si>
  <si>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</si>
  <si>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</si>
  <si>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</si>
  <si>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</si>
  <si>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</si>
  <si>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</si>
  <si>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</si>
  <si>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</si>
  <si>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</si>
  <si>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</si>
  <si>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</si>
  <si>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</si>
  <si>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</si>
  <si>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</si>
  <si>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</si>
  <si>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</si>
  <si>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</si>
  <si>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</si>
  <si>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</si>
  <si>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</si>
  <si>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</si>
  <si>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</si>
  <si>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</si>
  <si>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</si>
  <si>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</si>
  <si>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</si>
  <si>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</si>
  <si>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</si>
  <si>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</si>
  <si>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</si>
  <si>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</si>
  <si>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</si>
  <si>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</si>
  <si>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</si>
  <si>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</si>
  <si>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</si>
  <si>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</si>
  <si>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</si>
  <si>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</si>
  <si>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</si>
  <si>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</si>
  <si>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</si>
  <si>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</si>
  <si>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</si>
  <si>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</si>
  <si>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</si>
  <si>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</si>
  <si>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</si>
  <si>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</si>
  <si>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</si>
  <si>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</si>
  <si>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</si>
  <si>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</si>
  <si>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</si>
  <si>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</si>
  <si>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</si>
  <si>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</si>
  <si>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</si>
  <si>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</si>
  <si>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</si>
  <si>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</si>
  <si>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</si>
  <si>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</si>
  <si>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</si>
  <si>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</si>
  <si>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</si>
  <si>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</si>
  <si>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</si>
  <si>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</si>
  <si>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</si>
  <si>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</si>
  <si>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</si>
  <si>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</si>
  <si>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</si>
  <si>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</si>
  <si>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</si>
  <si>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</si>
  <si>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</si>
  <si>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</si>
  <si>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</si>
  <si>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</si>
  <si>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</si>
  <si>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</si>
  <si>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</si>
  <si>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</si>
  <si>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</si>
  <si>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</si>
  <si>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</si>
  <si>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</si>
  <si>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</si>
  <si>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</si>
  <si>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</si>
  <si>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</si>
  <si>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</si>
  <si>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</si>
  <si>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</si>
  <si>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</si>
  <si>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</si>
  <si>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</si>
  <si>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</si>
  <si>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</si>
  <si>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</si>
  <si>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</si>
  <si>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</si>
  <si>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</si>
  <si>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</si>
  <si>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</si>
  <si>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</si>
  <si>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</si>
  <si>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</si>
  <si>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</si>
  <si>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</si>
  <si>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</si>
  <si>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</si>
  <si>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</si>
  <si>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</si>
  <si>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</si>
  <si>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</si>
  <si>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</si>
  <si>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</si>
  <si>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</si>
  <si>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</si>
  <si>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</si>
  <si>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</si>
  <si>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</si>
  <si>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</si>
  <si>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</si>
  <si>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</si>
  <si>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</si>
  <si>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</si>
  <si>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</si>
  <si>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</si>
  <si>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</si>
  <si>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</si>
  <si>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</si>
  <si>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</si>
  <si>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</si>
  <si>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</si>
  <si>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</si>
  <si>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</si>
  <si>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</si>
  <si>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</si>
  <si>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</si>
  <si>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</si>
  <si>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</si>
  <si>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</si>
  <si>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</si>
  <si>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</si>
  <si>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</si>
  <si>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</si>
  <si>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</si>
  <si>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</si>
  <si>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</si>
  <si>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</si>
  <si>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</si>
  <si>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</si>
  <si>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</si>
  <si>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</si>
  <si>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</si>
  <si>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</si>
  <si>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</si>
  <si>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</si>
  <si>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</si>
  <si>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</si>
  <si>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</si>
  <si>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</si>
  <si>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</si>
  <si>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</si>
  <si>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</si>
  <si>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</si>
  <si>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</si>
  <si>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</si>
  <si>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</si>
  <si>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</si>
  <si>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</si>
  <si>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</si>
  <si>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</si>
  <si>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</si>
  <si>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</si>
  <si>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</si>
  <si>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</si>
  <si>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</si>
  <si>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</si>
  <si>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</si>
  <si>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</si>
  <si>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</si>
  <si>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</si>
  <si>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</si>
  <si>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</si>
  <si>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</si>
  <si>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</si>
  <si>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</si>
  <si>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</si>
  <si>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</si>
  <si>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</si>
  <si>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</si>
  <si>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</si>
  <si>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</si>
  <si>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</si>
  <si>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</si>
  <si>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</si>
  <si>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</si>
  <si>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</si>
  <si>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</si>
  <si>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</si>
  <si>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</si>
  <si>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</si>
  <si>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</si>
  <si>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</si>
  <si>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</si>
  <si>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</si>
  <si>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</si>
  <si>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</si>
  <si>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</si>
  <si>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</si>
  <si>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</si>
  <si>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</si>
  <si>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</si>
  <si>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</si>
  <si>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</si>
  <si>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</si>
  <si>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</si>
  <si>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</si>
  <si>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</si>
  <si>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</si>
  <si>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</si>
  <si>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</si>
  <si>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</si>
  <si>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</si>
  <si>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</si>
  <si>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</si>
  <si>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</si>
  <si>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</si>
  <si>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</si>
  <si>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</si>
  <si>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</si>
  <si>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</si>
  <si>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</si>
  <si>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</si>
  <si>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</si>
  <si>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</si>
  <si>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</si>
  <si>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</si>
  <si>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</si>
  <si>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</si>
  <si>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</si>
  <si>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</si>
  <si>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</si>
  <si>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</si>
  <si>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</si>
  <si>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</si>
  <si>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</si>
  <si>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</si>
  <si>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</si>
  <si>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</si>
  <si>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</si>
  <si>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</si>
  <si>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</si>
  <si>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</si>
  <si>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</si>
  <si>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</si>
  <si>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</si>
  <si>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</si>
  <si>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</si>
  <si>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</si>
  <si>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</si>
  <si>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</si>
  <si>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</si>
  <si>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</si>
  <si>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</si>
  <si>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</si>
  <si>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</si>
  <si>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</si>
  <si>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</si>
  <si>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</si>
  <si>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</si>
  <si>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</si>
  <si>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</si>
  <si>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</si>
  <si>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</si>
  <si>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</si>
  <si>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</si>
  <si>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</si>
  <si>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</si>
  <si>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</si>
  <si>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</si>
  <si>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</si>
  <si>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</si>
  <si>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</si>
  <si>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</si>
  <si>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</si>
  <si>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</si>
  <si>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</si>
  <si>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</si>
  <si>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</si>
  <si>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</si>
  <si>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</si>
  <si>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</si>
  <si>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</si>
  <si>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</si>
  <si>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</si>
  <si>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</si>
  <si>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</si>
  <si>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</si>
  <si>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</si>
  <si>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</si>
  <si>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</si>
  <si>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</si>
  <si>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</si>
  <si>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</si>
  <si>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</si>
  <si>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</si>
  <si>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</si>
  <si>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</si>
  <si>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</si>
  <si>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</si>
  <si>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</si>
  <si>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</si>
  <si>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</si>
  <si>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</si>
  <si>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</si>
  <si>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</si>
  <si>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</si>
  <si>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</si>
  <si>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</si>
  <si>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</si>
  <si>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</si>
  <si>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</si>
  <si>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</si>
  <si>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</si>
  <si>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</si>
  <si>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</si>
  <si>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</si>
  <si>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</si>
  <si>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</si>
  <si>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</si>
  <si>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</si>
  <si>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</si>
  <si>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</si>
  <si>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</si>
  <si>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</si>
  <si>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</si>
  <si>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</si>
  <si>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</si>
  <si>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</si>
  <si>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</si>
  <si>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</si>
  <si>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</si>
  <si>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</si>
  <si>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</si>
  <si>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</si>
  <si>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</si>
  <si>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</si>
  <si>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</si>
  <si>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</si>
  <si>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</si>
  <si>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</si>
  <si>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</si>
  <si>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</si>
  <si>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</si>
  <si>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</si>
  <si>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</si>
  <si>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</si>
  <si>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</si>
  <si>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</si>
  <si>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</si>
  <si>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</si>
  <si>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</si>
  <si>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</si>
  <si>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</si>
  <si>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</si>
  <si>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</si>
  <si>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</si>
  <si>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</si>
  <si>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</si>
  <si>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</si>
  <si>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</si>
  <si>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</si>
  <si>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</si>
  <si>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</si>
  <si>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</si>
  <si>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</si>
  <si>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</si>
  <si>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</si>
  <si>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</si>
  <si>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</si>
  <si>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</si>
  <si>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</si>
  <si>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</si>
  <si>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</si>
  <si>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</si>
  <si>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</si>
  <si>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</si>
  <si>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</si>
  <si>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</si>
  <si>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</si>
  <si>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</si>
  <si>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</si>
  <si>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</si>
  <si>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</si>
  <si>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</si>
  <si>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</si>
  <si>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</si>
  <si>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</si>
  <si>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</si>
  <si>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</si>
  <si>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</si>
  <si>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</si>
  <si>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</si>
  <si>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</si>
  <si>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</si>
  <si>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</si>
  <si>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</si>
  <si>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</si>
  <si>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</si>
  <si>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</si>
  <si>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</si>
  <si>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</si>
  <si>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</si>
  <si>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</si>
  <si>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</si>
  <si>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</si>
  <si>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</si>
  <si>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</si>
  <si>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</si>
  <si>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</si>
  <si>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</si>
  <si>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</si>
  <si>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</si>
  <si>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</si>
  <si>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</si>
  <si>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</si>
  <si>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</si>
  <si>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</si>
  <si>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</si>
  <si>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</si>
  <si>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</si>
  <si>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</si>
  <si>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</si>
  <si>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</si>
  <si>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</si>
  <si>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</si>
  <si>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</si>
  <si>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</si>
  <si>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</si>
  <si>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</si>
  <si>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</si>
  <si>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</si>
  <si>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</si>
  <si>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</si>
  <si>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</si>
  <si>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</si>
  <si>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</si>
  <si>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</si>
  <si>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</si>
  <si>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</si>
  <si>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</si>
  <si>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</si>
  <si>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</si>
  <si>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</si>
  <si>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</si>
  <si>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</si>
  <si>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</si>
  <si>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</si>
  <si>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</si>
  <si>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</si>
  <si>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</si>
  <si>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</si>
  <si>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</si>
  <si>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</si>
  <si>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</si>
  <si>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</si>
  <si>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</si>
  <si>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</si>
  <si>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</si>
  <si>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</si>
  <si>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</si>
  <si>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</si>
  <si>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</si>
  <si>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</si>
  <si>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</si>
  <si>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</si>
  <si>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</si>
  <si>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</si>
  <si>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</si>
  <si>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</si>
  <si>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</si>
  <si>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</si>
  <si>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</si>
  <si>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</si>
  <si>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</si>
  <si>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</si>
  <si>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</si>
  <si>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</si>
  <si>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</si>
  <si>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</si>
  <si>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</si>
  <si>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</si>
  <si>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</si>
  <si>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</si>
  <si>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</si>
  <si>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</si>
  <si>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</si>
  <si>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</si>
  <si>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</si>
  <si>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</si>
  <si>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</si>
  <si>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</si>
  <si>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</si>
  <si>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</si>
  <si>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</si>
  <si>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</si>
  <si>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</si>
  <si>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</si>
  <si>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</si>
  <si>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</si>
  <si>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</si>
  <si>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</si>
  <si>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</si>
  <si>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</si>
  <si>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</si>
  <si>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</si>
  <si>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</si>
  <si>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</si>
  <si>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</si>
  <si>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</si>
  <si>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</si>
  <si>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</si>
  <si>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</si>
  <si>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</si>
  <si>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</si>
  <si>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</si>
  <si>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</si>
  <si>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</si>
  <si>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</si>
  <si>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</si>
  <si>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</si>
  <si>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</si>
  <si>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</si>
  <si>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</si>
  <si>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</si>
  <si>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</si>
  <si>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</si>
  <si>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</si>
  <si>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</si>
  <si>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</si>
  <si>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</si>
  <si>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</si>
  <si>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</si>
  <si>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</si>
  <si>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</si>
  <si>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</si>
  <si>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</si>
  <si>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</si>
  <si>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</si>
  <si>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</si>
  <si>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</si>
  <si>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</si>
  <si>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</si>
  <si>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</si>
  <si>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</si>
  <si>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</si>
  <si>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</si>
  <si>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</si>
  <si>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</si>
  <si>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</si>
  <si>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</si>
  <si>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</si>
  <si>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</si>
  <si>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</si>
  <si>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</si>
  <si>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</si>
  <si>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</si>
  <si>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</si>
  <si>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</si>
  <si>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</si>
  <si>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</si>
  <si>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</si>
  <si>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</si>
  <si>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</si>
  <si>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</si>
  <si>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</si>
  <si>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</si>
  <si>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</si>
  <si>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</si>
  <si>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</si>
  <si>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</si>
  <si>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</si>
  <si>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</si>
  <si>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</si>
  <si>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</si>
  <si>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</si>
  <si>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</si>
  <si>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</si>
  <si>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</si>
  <si>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</si>
  <si>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</si>
  <si>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</si>
  <si>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</si>
  <si>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</si>
  <si>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</si>
  <si>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</si>
  <si>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</si>
  <si>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</si>
  <si>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</si>
  <si>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</si>
  <si>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</si>
  <si>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</si>
  <si>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</si>
  <si>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</si>
  <si>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</si>
  <si>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</si>
  <si>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</si>
  <si>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</si>
  <si>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</si>
  <si>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</si>
  <si>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</si>
  <si>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</si>
  <si>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</si>
  <si>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</si>
  <si>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</si>
  <si>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</si>
  <si>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</si>
  <si>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</si>
  <si>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</si>
  <si>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</si>
  <si>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</si>
  <si>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</si>
  <si>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</si>
  <si>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</si>
  <si>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</si>
  <si>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</si>
  <si>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</si>
  <si>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</si>
  <si>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</si>
  <si>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</si>
  <si>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</si>
  <si>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</si>
  <si>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</si>
  <si>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</si>
  <si>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</si>
  <si>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</si>
  <si>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</si>
  <si>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</si>
  <si>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</si>
  <si>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</si>
  <si>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</si>
  <si>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</si>
  <si>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</si>
  <si>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</si>
  <si>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</si>
  <si>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</si>
  <si>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</si>
  <si>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</si>
  <si>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</si>
  <si>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</si>
  <si>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</si>
  <si>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</si>
  <si>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</si>
  <si>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</si>
  <si>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</si>
  <si>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</si>
  <si>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</si>
  <si>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</si>
  <si>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</si>
  <si>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</si>
  <si>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</si>
  <si>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</si>
  <si>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</si>
  <si>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</si>
  <si>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</si>
  <si>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</si>
  <si>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</si>
  <si>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</si>
  <si>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</si>
  <si>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</si>
  <si>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</si>
  <si>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</si>
  <si>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</si>
  <si>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</si>
  <si>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</si>
  <si>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</si>
  <si>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</si>
  <si>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</si>
  <si>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</si>
  <si>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</si>
  <si>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</si>
  <si>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</si>
  <si>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</si>
  <si>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</si>
  <si>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</si>
  <si>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</si>
  <si>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</si>
  <si>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</si>
  <si>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</si>
  <si>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</si>
  <si>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</si>
  <si>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</si>
  <si>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</si>
  <si>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</si>
  <si>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</si>
  <si>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</si>
  <si>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</si>
  <si>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</si>
  <si>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</si>
  <si>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</si>
  <si>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</si>
  <si>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</si>
  <si>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</si>
  <si>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</si>
  <si>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</si>
  <si>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</si>
  <si>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</si>
  <si>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</si>
  <si>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</si>
  <si>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</si>
  <si>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</si>
  <si>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</si>
  <si>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</si>
  <si>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</si>
  <si>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</si>
  <si>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</si>
  <si>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</si>
  <si>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</si>
  <si>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</si>
  <si>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</si>
  <si>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</si>
  <si>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</si>
  <si>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</si>
  <si>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</si>
  <si>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</si>
  <si>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</si>
  <si>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</si>
  <si>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</si>
  <si>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</si>
  <si>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</si>
  <si>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</si>
  <si>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</si>
  <si>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</si>
  <si>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</si>
  <si>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</si>
  <si>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</si>
  <si>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</si>
  <si>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</si>
  <si>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</si>
  <si>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</si>
  <si>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</si>
  <si>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</si>
  <si>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</si>
  <si>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</si>
  <si>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</si>
  <si>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</si>
  <si>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</si>
  <si>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</si>
  <si>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</si>
  <si>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</si>
  <si>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</si>
  <si>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</si>
  <si>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</si>
  <si>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</si>
  <si>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</si>
  <si>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</si>
  <si>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</si>
  <si>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</si>
  <si>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</si>
  <si>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</si>
  <si>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</si>
  <si>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</si>
  <si>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</si>
  <si>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</si>
  <si>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</si>
  <si>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</si>
  <si>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</si>
  <si>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</si>
  <si>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</si>
  <si>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</si>
  <si>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</si>
  <si>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</si>
  <si>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</si>
  <si>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</si>
  <si>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</si>
  <si>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</si>
  <si>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</si>
  <si>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</si>
  <si>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</si>
  <si>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</si>
  <si>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</si>
  <si>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</si>
  <si>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</si>
  <si>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</si>
  <si>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</si>
  <si>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</si>
  <si>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</si>
  <si>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</si>
  <si>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</si>
  <si>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</si>
  <si>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</si>
  <si>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</si>
  <si>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</si>
  <si>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</si>
  <si>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</si>
  <si>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</si>
  <si>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</si>
  <si>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</si>
  <si>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</si>
  <si>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</si>
  <si>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</si>
  <si>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</si>
  <si>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</si>
  <si>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</si>
  <si>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</si>
  <si>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</si>
  <si>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</si>
  <si>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</si>
  <si>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</si>
  <si>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</si>
  <si>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</si>
  <si>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</si>
  <si>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</si>
  <si>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</si>
  <si>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</si>
  <si>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</si>
  <si>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</si>
  <si>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</si>
  <si>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</si>
  <si>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</si>
  <si>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</si>
  <si>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</si>
  <si>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</si>
  <si>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</si>
  <si>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</si>
  <si>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</si>
  <si>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</si>
  <si>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</si>
  <si>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</si>
  <si>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</si>
  <si>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</si>
  <si>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</si>
  <si>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</si>
  <si>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</si>
  <si>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</si>
  <si>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</si>
  <si>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</si>
  <si>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</si>
  <si>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</si>
  <si>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</si>
  <si>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</si>
  <si>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</si>
  <si>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</si>
  <si>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</si>
  <si>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</si>
  <si>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</si>
  <si>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</si>
  <si>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</si>
  <si>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</si>
  <si>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</si>
  <si>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</si>
  <si>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</si>
  <si>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</si>
  <si>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</si>
  <si>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</si>
  <si>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</si>
  <si>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</si>
  <si>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</si>
  <si>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</si>
  <si>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</si>
  <si>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</si>
  <si>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</si>
  <si>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</si>
  <si>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</si>
  <si>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</si>
  <si>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</si>
  <si>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</si>
  <si>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</si>
  <si>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</si>
  <si>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</si>
  <si>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</si>
  <si>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</si>
  <si>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</si>
  <si>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</si>
  <si>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</si>
  <si>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</si>
  <si>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</si>
  <si>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</si>
  <si>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</si>
  <si>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</si>
  <si>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</si>
  <si>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</si>
  <si>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</si>
  <si>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</si>
  <si>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</si>
  <si>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</si>
  <si>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</si>
  <si>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</si>
  <si>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</si>
  <si>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</si>
  <si>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</si>
  <si>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</si>
  <si>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</si>
  <si>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</si>
  <si>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</si>
  <si>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</si>
  <si>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</si>
  <si>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</si>
  <si>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</si>
  <si>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</si>
  <si>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</si>
  <si>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</si>
  <si>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</si>
  <si>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</si>
  <si>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</si>
  <si>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</si>
  <si>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</si>
  <si>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</si>
  <si>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</si>
  <si>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</si>
  <si>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</si>
  <si>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</si>
  <si>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</si>
  <si>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</si>
  <si>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</si>
  <si>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</si>
  <si>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</si>
  <si>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</si>
  <si>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</si>
  <si>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</si>
  <si>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</si>
  <si>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</si>
  <si>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</si>
  <si>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</si>
  <si>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</si>
  <si>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</si>
  <si>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</si>
  <si>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</si>
  <si>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</si>
  <si>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</si>
  <si>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</si>
  <si>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</si>
  <si>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</si>
  <si>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</si>
  <si>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</si>
  <si>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</si>
  <si>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</si>
  <si>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</si>
  <si>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</si>
  <si>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</si>
  <si>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</si>
  <si>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</si>
  <si>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</si>
  <si>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</si>
  <si>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</si>
  <si>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</si>
  <si>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</si>
  <si>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</si>
  <si>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</si>
  <si>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</si>
  <si>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</si>
  <si>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</si>
  <si>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</si>
  <si>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</si>
  <si>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</si>
  <si>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</si>
  <si>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</si>
  <si>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</si>
  <si>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</si>
  <si>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</si>
  <si>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</si>
  <si>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</si>
  <si>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</si>
  <si>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</si>
  <si>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</si>
  <si>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</si>
  <si>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</si>
  <si>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</si>
  <si>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</si>
  <si>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</si>
  <si>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</si>
  <si>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</si>
  <si>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</si>
  <si>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</si>
  <si>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</si>
  <si>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</si>
  <si>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</si>
  <si>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</si>
  <si>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</si>
  <si>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</si>
  <si>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</si>
  <si>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</si>
  <si>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</si>
  <si>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</si>
  <si>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</si>
  <si>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</si>
  <si>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</si>
  <si>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</si>
  <si>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</si>
  <si>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</si>
  <si>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</si>
  <si>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</si>
  <si>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</si>
  <si>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</si>
  <si>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</si>
  <si>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</si>
  <si>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</si>
  <si>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</si>
  <si>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</si>
  <si>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</si>
  <si>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</si>
  <si>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</si>
  <si>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</si>
  <si>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</si>
  <si>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</si>
  <si>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</si>
  <si>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</si>
  <si>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</si>
  <si>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</si>
  <si>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</si>
  <si>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</si>
  <si>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</si>
  <si>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</si>
  <si>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</si>
  <si>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</si>
  <si>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</si>
  <si>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</si>
  <si>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</si>
  <si>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</si>
  <si>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</si>
  <si>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</si>
  <si>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</si>
  <si>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</si>
  <si>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</si>
  <si>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</si>
  <si>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</si>
  <si>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</si>
  <si>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</si>
  <si>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</si>
  <si>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</si>
  <si>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</si>
  <si>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</si>
  <si>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</si>
  <si>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</si>
  <si>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</si>
  <si>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</si>
  <si>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</si>
  <si>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</si>
  <si>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</si>
  <si>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</si>
  <si>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</si>
  <si>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</si>
  <si>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</si>
  <si>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</si>
  <si>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</si>
  <si>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</si>
  <si>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</si>
  <si>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</si>
  <si>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</si>
  <si>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</si>
  <si>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</si>
  <si>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</si>
  <si>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</si>
  <si>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</si>
  <si>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</si>
  <si>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</si>
  <si>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</si>
  <si>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</si>
  <si>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</si>
  <si>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</si>
  <si>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</si>
  <si>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</si>
  <si>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</si>
  <si>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</si>
  <si>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</si>
  <si>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</si>
  <si>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</si>
  <si>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</si>
  <si>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</si>
  <si>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</si>
  <si>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</si>
  <si>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</si>
  <si>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</si>
  <si>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</si>
  <si>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</si>
  <si>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</si>
  <si>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</si>
  <si>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</si>
  <si>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</si>
  <si>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</si>
  <si>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</si>
  <si>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</si>
  <si>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</si>
  <si>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</si>
  <si>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</si>
  <si>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</si>
  <si>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</si>
  <si>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</si>
  <si>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</si>
  <si>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</si>
  <si>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</si>
  <si>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</si>
  <si>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</si>
  <si>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</si>
  <si>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</si>
  <si>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</si>
  <si>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</si>
  <si>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</si>
  <si>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</si>
  <si>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</si>
  <si>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</si>
  <si>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</si>
  <si>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</si>
  <si>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</si>
  <si>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</si>
  <si>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</si>
  <si>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</si>
  <si>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</si>
  <si>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</si>
  <si>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</si>
  <si>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</si>
  <si>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</si>
  <si>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</si>
  <si>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</si>
  <si>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</si>
  <si>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</si>
  <si>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</si>
  <si>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</si>
  <si>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</si>
  <si>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</si>
  <si>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</si>
  <si>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</si>
  <si>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</si>
  <si>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</si>
  <si>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</si>
  <si>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</si>
  <si>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</si>
  <si>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</si>
  <si>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</si>
  <si>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</si>
  <si>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</si>
  <si>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</si>
  <si>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</si>
  <si>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</si>
  <si>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</si>
  <si>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</si>
  <si>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</si>
  <si>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</si>
  <si>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</si>
  <si>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</si>
  <si>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</si>
  <si>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</si>
  <si>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</si>
  <si>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</si>
  <si>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</si>
  <si>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</si>
  <si>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</si>
  <si>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</si>
  <si>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</si>
  <si>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</si>
  <si>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</si>
  <si>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</si>
  <si>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</si>
  <si>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</si>
  <si>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</si>
  <si>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</si>
  <si>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</si>
  <si>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</si>
  <si>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</si>
  <si>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</si>
  <si>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</si>
  <si>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</si>
  <si>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</si>
  <si>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</si>
  <si>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</si>
  <si>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</si>
  <si>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</si>
  <si>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</si>
  <si>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</si>
  <si>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</si>
  <si>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</si>
  <si>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</si>
  <si>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</si>
  <si>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</si>
  <si>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</si>
  <si>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</si>
  <si>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</si>
  <si>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</si>
  <si>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</si>
  <si>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</si>
  <si>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</si>
  <si>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</si>
  <si>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</si>
  <si>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</si>
  <si>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</si>
  <si>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</si>
  <si>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</si>
  <si>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</si>
  <si>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</si>
  <si>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</si>
  <si>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</si>
  <si>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</si>
  <si>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</si>
  <si>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</si>
  <si>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</si>
  <si>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</si>
  <si>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</si>
  <si>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</si>
  <si>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</si>
  <si>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</si>
  <si>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</si>
  <si>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</si>
  <si>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</si>
  <si>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</si>
  <si>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</si>
  <si>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</si>
  <si>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</si>
  <si>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</si>
  <si>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</si>
  <si>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</si>
  <si>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</si>
  <si>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</si>
  <si>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</si>
  <si>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</si>
  <si>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</si>
  <si>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</si>
  <si>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</si>
  <si>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</si>
  <si>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</si>
  <si>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</si>
  <si>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</si>
  <si>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</si>
  <si>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</si>
  <si>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</si>
  <si>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</si>
  <si>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</si>
  <si>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</si>
  <si>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</si>
  <si>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</si>
  <si>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</si>
  <si>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</si>
  <si>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</si>
  <si>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</si>
  <si>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</si>
  <si>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</si>
  <si>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</si>
  <si>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</si>
  <si>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</si>
  <si>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</si>
  <si>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</si>
  <si>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</si>
  <si>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</si>
  <si>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</si>
  <si>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</si>
  <si>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</si>
  <si>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</si>
  <si>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</si>
  <si>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</si>
  <si>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</si>
  <si>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</si>
  <si>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</si>
  <si>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</si>
  <si>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</si>
  <si>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</si>
  <si>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</si>
  <si>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</si>
  <si>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</si>
  <si>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</si>
  <si>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</si>
  <si>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</si>
  <si>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</si>
  <si>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</si>
  <si>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</si>
  <si>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</si>
  <si>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</si>
  <si>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</si>
  <si>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</si>
  <si>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</si>
  <si>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</si>
  <si>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</si>
  <si>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</si>
  <si>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</si>
  <si>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</si>
  <si>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</si>
  <si>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</si>
  <si>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</si>
  <si>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</si>
  <si>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</si>
  <si>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</si>
  <si>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</si>
  <si>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</si>
  <si>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</si>
  <si>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</si>
  <si>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</si>
  <si>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</si>
  <si>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</si>
  <si>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</si>
  <si>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</si>
  <si>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</si>
  <si>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</si>
  <si>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</si>
  <si>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</si>
  <si>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</si>
  <si>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</si>
  <si>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</si>
  <si>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</si>
  <si>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</si>
  <si>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</si>
  <si>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</si>
  <si>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</si>
  <si>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</si>
  <si>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</si>
  <si>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</si>
  <si>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</si>
  <si>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</si>
  <si>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</si>
  <si>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</si>
  <si>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</si>
  <si>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</si>
  <si>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</si>
  <si>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</si>
  <si>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</si>
  <si>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</si>
  <si>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</si>
  <si>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</si>
  <si>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</si>
  <si>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</si>
  <si>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</si>
  <si>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</si>
  <si>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</si>
  <si>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</si>
  <si>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</si>
  <si>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</si>
  <si>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</si>
  <si>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</si>
  <si>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</si>
  <si>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</si>
  <si>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</si>
  <si>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</si>
  <si>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</si>
  <si>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</si>
  <si>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</si>
  <si>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</si>
  <si>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</si>
  <si>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</si>
  <si>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</si>
  <si>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</si>
  <si>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</si>
  <si>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</si>
  <si>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</si>
  <si>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</si>
  <si>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</si>
  <si>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</si>
  <si>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</si>
  <si>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</si>
  <si>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</si>
  <si>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</si>
  <si>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</si>
  <si>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</si>
  <si>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</si>
  <si>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</si>
  <si>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</si>
  <si>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</si>
  <si>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</si>
  <si>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</si>
  <si>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</si>
  <si>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</si>
  <si>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</si>
  <si>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</si>
  <si>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</si>
  <si>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</si>
  <si>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</si>
  <si>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</si>
  <si>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</si>
  <si>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</si>
  <si>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</si>
  <si>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</si>
  <si>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</si>
  <si>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</si>
  <si>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</si>
  <si>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</si>
  <si>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</si>
  <si>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</si>
  <si>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</si>
  <si>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</si>
  <si>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</si>
  <si>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</si>
  <si>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</si>
  <si>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</si>
  <si>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</si>
  <si>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</si>
  <si>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</si>
  <si>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</si>
  <si>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</si>
  <si>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</si>
  <si>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</si>
  <si>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</si>
  <si>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</si>
  <si>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</si>
  <si>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</si>
  <si>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</si>
  <si>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</si>
  <si>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</si>
  <si>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</si>
  <si>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</si>
  <si>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</si>
  <si>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</si>
  <si>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</si>
  <si>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</si>
  <si>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</si>
  <si>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</si>
  <si>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</si>
  <si>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</si>
  <si>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</si>
  <si>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</si>
  <si>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</si>
  <si>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</si>
  <si>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</si>
  <si>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</si>
  <si>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</si>
  <si>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</si>
  <si>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</si>
  <si>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</si>
  <si>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</si>
  <si>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</si>
  <si>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</si>
  <si>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</si>
  <si>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</si>
  <si>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</si>
  <si>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</si>
  <si>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</si>
  <si>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</si>
  <si>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</si>
  <si>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</si>
  <si>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</si>
  <si>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</si>
  <si>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</si>
  <si>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</si>
  <si>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</si>
  <si>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</si>
  <si>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</si>
  <si>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</si>
  <si>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</si>
  <si>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</si>
  <si>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</si>
  <si>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</si>
  <si>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</si>
  <si>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</si>
  <si>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</si>
  <si>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</si>
  <si>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</si>
  <si>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</si>
  <si>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</si>
  <si>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</si>
  <si>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</si>
  <si>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</si>
  <si>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</si>
  <si>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</si>
  <si>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</si>
  <si>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</si>
  <si>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</si>
  <si>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</si>
  <si>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</si>
  <si>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</si>
  <si>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</si>
  <si>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</si>
  <si>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</si>
  <si>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</si>
  <si>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</si>
  <si>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</si>
  <si>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</si>
  <si>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</si>
  <si>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</si>
  <si>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</si>
  <si>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</si>
  <si>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</si>
  <si>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</si>
  <si>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</si>
  <si>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</si>
  <si>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</si>
  <si>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</si>
  <si>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</si>
  <si>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</si>
  <si>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</si>
  <si>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</si>
  <si>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</si>
  <si>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</si>
  <si>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</si>
  <si>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</si>
  <si>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</si>
  <si>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</si>
  <si>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</si>
  <si>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</si>
  <si>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</si>
  <si>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</si>
  <si>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</si>
  <si>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</si>
  <si>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</si>
  <si>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</si>
  <si>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</si>
  <si>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</si>
  <si>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</si>
  <si>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</si>
  <si>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</si>
  <si>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</si>
  <si>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</si>
  <si>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</si>
  <si>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</si>
  <si>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</si>
  <si>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</si>
  <si>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</si>
  <si>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</si>
  <si>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</si>
  <si>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</si>
  <si>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</si>
  <si>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</si>
  <si>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</si>
  <si>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</si>
  <si>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</si>
  <si>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</si>
  <si>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</si>
  <si>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</si>
  <si>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</si>
  <si>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</si>
  <si>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</si>
  <si>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</si>
  <si>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</si>
  <si>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</si>
  <si>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</si>
  <si>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</si>
  <si>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</si>
  <si>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</si>
  <si>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</si>
  <si>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</si>
  <si>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</si>
  <si>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</si>
  <si>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</si>
  <si>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</si>
  <si>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</si>
  <si>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</si>
  <si>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</si>
  <si>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</si>
  <si>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</si>
  <si>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</si>
  <si>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</si>
  <si>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</si>
  <si>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</si>
  <si>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</si>
  <si>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</si>
  <si>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</si>
  <si>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</si>
  <si>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</si>
  <si>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</si>
  <si>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</si>
  <si>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</si>
  <si>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</si>
  <si>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</si>
  <si>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</si>
  <si>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</si>
  <si>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</si>
  <si>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</si>
  <si>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</si>
  <si>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</si>
  <si>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</si>
  <si>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</si>
  <si>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</si>
  <si>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</si>
  <si>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</si>
  <si>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</si>
  <si>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</si>
  <si>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</si>
  <si>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</si>
  <si>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</si>
  <si>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</si>
  <si>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</si>
  <si>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</si>
  <si>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</si>
  <si>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</si>
  <si>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</si>
  <si>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</si>
  <si>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</si>
  <si>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</si>
  <si>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</si>
  <si>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</si>
  <si>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</si>
  <si>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</si>
  <si>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</si>
  <si>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</si>
  <si>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</si>
  <si>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</si>
  <si>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</si>
  <si>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</si>
  <si>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</si>
  <si>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</si>
  <si>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</si>
  <si>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</si>
  <si>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</si>
  <si>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</si>
  <si>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</si>
  <si>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</si>
  <si>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</si>
  <si>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</si>
  <si>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</si>
  <si>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</si>
  <si>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</si>
  <si>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</si>
  <si>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</si>
  <si>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</si>
  <si>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</si>
  <si>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</si>
  <si>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</si>
  <si>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</si>
  <si>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</si>
  <si>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</si>
  <si>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</si>
  <si>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</si>
  <si>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</si>
  <si>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</si>
  <si>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</si>
  <si>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</si>
  <si>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</si>
  <si>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</si>
  <si>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</si>
  <si>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</si>
  <si>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</si>
  <si>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</si>
  <si>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</si>
  <si>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</si>
  <si>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</si>
  <si>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</si>
  <si>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</si>
  <si>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</si>
  <si>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</si>
  <si>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</si>
  <si>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</si>
  <si>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</si>
  <si>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</si>
  <si>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</si>
  <si>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</si>
  <si>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</si>
  <si>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</si>
  <si>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</si>
  <si>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</si>
  <si>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</si>
  <si>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</si>
  <si>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</si>
  <si>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</si>
  <si>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</si>
  <si>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</si>
  <si>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</si>
  <si>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</si>
  <si>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</si>
  <si>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</si>
  <si>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</si>
  <si>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</si>
  <si>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</si>
  <si>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</si>
  <si>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</si>
  <si>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</si>
  <si>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</si>
  <si>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</si>
  <si>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</si>
  <si>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</si>
  <si>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</si>
  <si>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</si>
  <si>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</si>
  <si>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</si>
  <si>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</si>
  <si>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</si>
  <si>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</si>
  <si>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</si>
  <si>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</si>
  <si>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</si>
  <si>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</si>
  <si>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</si>
  <si>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</si>
  <si>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</si>
  <si>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</si>
  <si>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</si>
  <si>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</si>
  <si>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</si>
  <si>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</si>
  <si>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</si>
  <si>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</si>
  <si>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</si>
  <si>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</si>
  <si>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</si>
  <si>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</si>
  <si>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</si>
  <si>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</si>
  <si>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</si>
  <si>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</si>
  <si>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</si>
  <si>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</si>
  <si>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</si>
  <si>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</si>
  <si>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</si>
  <si>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</si>
  <si>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</si>
  <si>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</si>
  <si>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</si>
  <si>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</si>
  <si>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</si>
  <si>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</si>
  <si>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</si>
  <si>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</si>
  <si>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</si>
  <si>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</si>
  <si>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</si>
  <si>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</si>
  <si>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</si>
  <si>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</si>
  <si>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</si>
  <si>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</si>
  <si>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</si>
  <si>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</si>
  <si>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</si>
  <si>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</si>
  <si>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</si>
  <si>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</si>
  <si>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</si>
  <si>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</si>
  <si>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</si>
  <si>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</si>
  <si>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</si>
  <si>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</si>
  <si>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</si>
  <si>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</si>
  <si>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</si>
  <si>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</si>
  <si>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</si>
  <si>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</si>
  <si>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</si>
  <si>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</si>
  <si>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</si>
  <si>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</si>
  <si>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</si>
  <si>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</si>
  <si>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</si>
  <si>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</si>
  <si>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</si>
  <si>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</si>
  <si>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</si>
  <si>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</si>
  <si>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</si>
  <si>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</si>
  <si>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</si>
  <si>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</si>
  <si>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</si>
  <si>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</si>
  <si>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</si>
  <si>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</si>
  <si>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</si>
  <si>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</si>
  <si>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</si>
  <si>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</si>
  <si>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</si>
  <si>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</si>
  <si>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</si>
  <si>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</si>
  <si>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</si>
  <si>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</si>
  <si>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</si>
  <si>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</si>
  <si>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</si>
  <si>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</si>
  <si>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</si>
  <si>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</si>
  <si>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</si>
  <si>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</si>
  <si>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</si>
  <si>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</si>
  <si>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</si>
  <si>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</si>
  <si>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</si>
  <si>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</si>
  <si>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</si>
  <si>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</si>
  <si>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</si>
  <si>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</si>
  <si>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</si>
  <si>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</si>
  <si>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</si>
  <si>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</si>
  <si>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</si>
  <si>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</si>
  <si>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</si>
  <si>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</si>
  <si>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</si>
  <si>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</si>
  <si>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</si>
  <si>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</si>
  <si>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</si>
  <si>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</si>
  <si>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</si>
  <si>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</si>
  <si>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</si>
  <si>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</si>
  <si>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</si>
  <si>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</si>
  <si>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</si>
  <si>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</si>
  <si>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</si>
  <si>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</si>
  <si>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</si>
  <si>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</si>
  <si>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</si>
  <si>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</si>
  <si>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</si>
  <si>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</si>
  <si>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</si>
  <si>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</si>
  <si>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</si>
  <si>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</si>
  <si>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</si>
  <si>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</si>
  <si>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</si>
  <si>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</si>
  <si>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</si>
  <si>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</si>
  <si>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</si>
  <si>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</si>
  <si>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</si>
  <si>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</si>
  <si>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</si>
  <si>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</si>
  <si>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</si>
  <si>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</si>
  <si>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</si>
  <si>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</si>
  <si>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</si>
  <si>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</si>
  <si>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</si>
  <si>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</si>
  <si>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</si>
  <si>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</si>
  <si>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</si>
  <si>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</si>
  <si>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</si>
  <si>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</si>
  <si>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</si>
  <si>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</si>
  <si>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</si>
  <si>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</si>
  <si>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</si>
  <si>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</si>
  <si>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</si>
  <si>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</si>
  <si>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</si>
  <si>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</si>
  <si>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</si>
  <si>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</si>
  <si>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</si>
  <si>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</si>
  <si>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</si>
  <si>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</si>
  <si>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</si>
  <si>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</si>
  <si>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</si>
  <si>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</si>
  <si>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</si>
  <si>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</si>
  <si>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</si>
  <si>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</si>
  <si>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</si>
  <si>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</si>
  <si>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</si>
  <si>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</si>
  <si>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</si>
  <si>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</si>
  <si>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</si>
  <si>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</si>
  <si>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</si>
  <si>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</si>
  <si>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</si>
  <si>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</si>
  <si>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</si>
  <si>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</si>
  <si>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</si>
  <si>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</si>
  <si>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</si>
  <si>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</si>
  <si>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</si>
  <si>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</si>
  <si>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</si>
  <si>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</si>
  <si>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</si>
  <si>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</si>
  <si>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</si>
  <si>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</si>
  <si>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</si>
  <si>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</si>
  <si>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</si>
  <si>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</si>
  <si>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</si>
  <si>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</si>
  <si>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</si>
  <si>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</si>
  <si>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</si>
  <si>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</si>
  <si>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</si>
  <si>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</si>
  <si>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</si>
  <si>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</si>
  <si>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</si>
  <si>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</si>
  <si>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</si>
  <si>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</si>
  <si>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</si>
  <si>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</si>
  <si>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</si>
  <si>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</si>
  <si>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</si>
  <si>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</si>
  <si>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</si>
  <si>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</si>
  <si>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</si>
  <si>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</si>
  <si>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</si>
  <si>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</si>
  <si>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</si>
  <si>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</si>
  <si>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</si>
  <si>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</si>
  <si>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</si>
  <si>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</si>
  <si>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</si>
  <si>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</si>
  <si>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</si>
  <si>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</si>
  <si>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</si>
  <si>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</si>
  <si>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</si>
  <si>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</si>
  <si>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</si>
  <si>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</si>
  <si>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</si>
  <si>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</si>
  <si>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</si>
  <si>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</si>
  <si>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</si>
  <si>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</si>
  <si>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</si>
  <si>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</si>
  <si>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</si>
  <si>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</si>
  <si>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</si>
  <si>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</si>
  <si>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</si>
  <si>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</si>
  <si>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</si>
  <si>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</si>
  <si>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</si>
  <si>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</si>
  <si>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</si>
  <si>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</si>
  <si>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</si>
  <si>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</si>
  <si>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</si>
  <si>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</si>
  <si>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</si>
  <si>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</si>
  <si>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</si>
  <si>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</si>
  <si>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</si>
  <si>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</si>
  <si>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</si>
  <si>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</si>
  <si>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</si>
  <si>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</si>
  <si>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</si>
  <si>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</si>
  <si>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</si>
  <si>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</si>
  <si>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</si>
  <si>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</si>
  <si>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</si>
  <si>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</si>
  <si>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</si>
  <si>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</si>
  <si>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</si>
  <si>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</si>
  <si>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</si>
  <si>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</si>
  <si>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</si>
  <si>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</si>
  <si>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</si>
  <si>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</si>
  <si>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</si>
  <si>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</si>
  <si>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</si>
  <si>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</si>
  <si>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</si>
  <si>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</si>
  <si>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</si>
  <si>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</si>
  <si>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</si>
  <si>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</si>
  <si>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</si>
  <si>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</si>
  <si>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</si>
  <si>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</si>
  <si>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</si>
  <si>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</si>
  <si>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</si>
  <si>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</si>
  <si>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</si>
  <si>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</si>
  <si>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</si>
  <si>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</si>
  <si>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</si>
  <si>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</si>
  <si>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</si>
  <si>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</si>
  <si>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</si>
  <si>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</si>
  <si>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</si>
  <si>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</si>
  <si>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</si>
  <si>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</si>
  <si>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</si>
  <si>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</si>
  <si>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</si>
  <si>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</si>
  <si>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</si>
  <si>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</si>
  <si>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</si>
  <si>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</si>
  <si>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</si>
  <si>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</si>
  <si>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</si>
  <si>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</si>
  <si>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</si>
  <si>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</si>
  <si>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</si>
  <si>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</si>
  <si>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</si>
  <si>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</si>
  <si>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</si>
  <si>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</si>
  <si>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</si>
  <si>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</si>
  <si>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</si>
  <si>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</si>
  <si>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</si>
  <si>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</si>
  <si>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</si>
  <si>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</si>
  <si>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</si>
  <si>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</si>
  <si>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</si>
  <si>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</si>
  <si>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</si>
  <si>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</si>
  <si>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</si>
  <si>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</si>
  <si>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</si>
  <si>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</si>
  <si>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</si>
  <si>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</si>
  <si>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</si>
  <si>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</si>
  <si>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</si>
  <si>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</si>
  <si>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</si>
  <si>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</si>
  <si>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</si>
  <si>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</si>
  <si>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</si>
  <si>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</si>
  <si>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</si>
  <si>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</si>
  <si>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</si>
  <si>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</si>
  <si>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</si>
  <si>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</si>
  <si>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</si>
  <si>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</si>
  <si>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</si>
  <si>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</si>
  <si>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</si>
  <si>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</si>
  <si>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</si>
  <si>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</si>
  <si>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</si>
  <si>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</si>
  <si>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</si>
  <si>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</si>
  <si>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</si>
  <si>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</si>
  <si>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</si>
  <si>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</si>
  <si>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</si>
  <si>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</si>
  <si>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</si>
  <si>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</si>
  <si>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</si>
  <si>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</si>
  <si>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</si>
  <si>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</si>
  <si>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</si>
  <si>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</si>
  <si>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</si>
  <si>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</si>
  <si>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</si>
  <si>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</si>
  <si>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</si>
  <si>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</si>
  <si>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</si>
  <si>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</si>
  <si>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</si>
  <si>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</si>
  <si>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</si>
  <si>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</si>
  <si>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</si>
  <si>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</si>
  <si>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</si>
  <si>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</si>
  <si>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</si>
  <si>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</si>
  <si>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</si>
  <si>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</si>
  <si>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</si>
  <si>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</si>
  <si>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</si>
  <si>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</si>
  <si>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</si>
  <si>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</si>
  <si>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</si>
  <si>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</si>
  <si>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</si>
  <si>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</si>
  <si>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</si>
  <si>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</si>
  <si>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</si>
  <si>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</si>
  <si>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</si>
  <si>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</si>
  <si>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</si>
  <si>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</si>
  <si>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</si>
  <si>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</si>
  <si>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</si>
  <si>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</si>
  <si>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</si>
  <si>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</si>
  <si>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</si>
  <si>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</si>
  <si>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</si>
  <si>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</si>
  <si>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</si>
  <si>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</si>
  <si>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</si>
  <si>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</si>
  <si>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</si>
  <si>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</si>
  <si>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</si>
  <si>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</si>
  <si>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</si>
  <si>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</si>
  <si>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</si>
  <si>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</si>
  <si>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</si>
  <si>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</si>
  <si>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</si>
  <si>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</si>
  <si>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</si>
  <si>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</si>
  <si>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</si>
  <si>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</si>
  <si>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</si>
  <si>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</si>
  <si>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</si>
  <si>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</si>
  <si>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</si>
  <si>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</si>
  <si>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</si>
  <si>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</si>
  <si>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</si>
  <si>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</si>
  <si>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</si>
  <si>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</si>
  <si>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</si>
  <si>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</si>
  <si>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</si>
  <si>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</si>
  <si>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</si>
  <si>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</si>
  <si>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</si>
  <si>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</si>
  <si>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</si>
  <si>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</si>
  <si>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</si>
  <si>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</si>
  <si>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</si>
  <si>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</si>
  <si>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</si>
  <si>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</si>
  <si>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</si>
  <si>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</si>
  <si>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</si>
  <si>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</si>
  <si>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</si>
  <si>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</si>
  <si>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</si>
  <si>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</si>
  <si>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</si>
  <si>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</si>
  <si>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</si>
  <si>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</si>
  <si>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</si>
  <si>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</si>
  <si>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</si>
  <si>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</si>
  <si>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</si>
  <si>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</si>
  <si>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</si>
  <si>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</si>
  <si>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</si>
  <si>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</si>
  <si>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</si>
  <si>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</si>
  <si>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</si>
  <si>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</si>
  <si>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</si>
  <si>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</si>
  <si>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</si>
  <si>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</si>
  <si>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</si>
  <si>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</si>
  <si>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</si>
  <si>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</si>
  <si>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</si>
  <si>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</si>
  <si>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</si>
  <si>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</si>
  <si>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</si>
  <si>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</si>
  <si>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</si>
  <si>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</si>
  <si>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</si>
  <si>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</si>
  <si>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</si>
  <si>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</si>
  <si>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</si>
  <si>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</si>
  <si>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</si>
  <si>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</si>
  <si>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</si>
  <si>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</si>
  <si>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</si>
  <si>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</si>
  <si>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</si>
  <si>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</si>
  <si>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</si>
  <si>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</si>
  <si>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</si>
  <si>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</si>
  <si>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</si>
  <si>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</si>
  <si>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</si>
  <si>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</si>
  <si>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</si>
  <si>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</si>
  <si>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</si>
  <si>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</si>
  <si>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</si>
  <si>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</si>
  <si>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</si>
  <si>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</si>
  <si>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</si>
  <si>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</si>
  <si>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</si>
  <si>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</si>
  <si>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</si>
  <si>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</si>
  <si>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</si>
  <si>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</si>
  <si>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</si>
  <si>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</si>
  <si>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</si>
  <si>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</si>
  <si>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</si>
  <si>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</si>
  <si>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</si>
  <si>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</si>
  <si>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</si>
  <si>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</si>
  <si>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</si>
  <si>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</si>
  <si>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</si>
  <si>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</si>
  <si>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</si>
  <si>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</si>
  <si>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</si>
  <si>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</si>
  <si>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</si>
  <si>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</si>
  <si>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</si>
  <si>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</si>
  <si>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</si>
  <si>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</si>
  <si>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</si>
  <si>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</si>
  <si>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</si>
  <si>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</si>
  <si>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</si>
  <si>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</si>
  <si>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</si>
  <si>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</si>
  <si>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</si>
  <si>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</si>
  <si>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</si>
  <si>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</si>
  <si>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</si>
  <si>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</si>
  <si>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</si>
  <si>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</si>
  <si>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</si>
  <si>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</si>
  <si>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</si>
  <si>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</si>
  <si>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</si>
  <si>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</si>
  <si>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</si>
  <si>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</si>
  <si>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</si>
  <si>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</si>
  <si>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</si>
  <si>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</si>
  <si>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</si>
  <si>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</si>
  <si>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</si>
  <si>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</si>
  <si>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</si>
  <si>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</si>
  <si>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</si>
  <si>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</si>
  <si>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</si>
  <si>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</si>
  <si>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</si>
  <si>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</si>
  <si>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</si>
  <si>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</si>
  <si>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</si>
  <si>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</si>
  <si>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</si>
  <si>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</si>
  <si>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</si>
  <si>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</si>
  <si>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</si>
  <si>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</si>
  <si>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</si>
  <si>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</si>
  <si>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</si>
  <si>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</si>
  <si>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</si>
  <si>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</si>
  <si>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</si>
  <si>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</si>
  <si>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</si>
  <si>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</si>
  <si>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</si>
  <si>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</si>
  <si>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</si>
  <si>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</si>
  <si>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</si>
  <si>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</si>
  <si>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</si>
  <si>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</si>
  <si>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</si>
  <si>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</si>
  <si>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</si>
  <si>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</si>
  <si>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</si>
  <si>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</si>
  <si>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</si>
  <si>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</si>
  <si>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</si>
  <si>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</si>
  <si>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</si>
  <si>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</si>
  <si>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</si>
  <si>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</si>
  <si>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</si>
  <si>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</si>
  <si>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</si>
  <si>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</si>
  <si>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</si>
  <si>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</si>
  <si>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</si>
  <si>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</si>
  <si>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</si>
  <si>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</si>
  <si>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</si>
  <si>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</si>
  <si>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</si>
  <si>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</si>
  <si>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</si>
  <si>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</si>
  <si>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</si>
  <si>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</si>
  <si>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</si>
  <si>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</si>
  <si>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</si>
  <si>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</si>
  <si>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</si>
  <si>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</si>
  <si>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</si>
  <si>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</si>
  <si>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</si>
  <si>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</si>
  <si>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</si>
  <si>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</si>
  <si>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</si>
  <si>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</si>
  <si>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</si>
  <si>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</si>
  <si>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</si>
  <si>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</si>
  <si>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</si>
  <si>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</si>
  <si>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</si>
  <si>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</si>
  <si>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</si>
  <si>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</si>
  <si>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</si>
  <si>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</si>
  <si>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</si>
  <si>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</si>
  <si>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</si>
  <si>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</si>
  <si>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</si>
  <si>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</si>
  <si>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</si>
  <si>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</si>
  <si>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</si>
  <si>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</si>
  <si>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</si>
  <si>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</si>
  <si>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</si>
  <si>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</si>
  <si>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</si>
  <si>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</si>
  <si>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</si>
  <si>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</si>
  <si>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</si>
  <si>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</si>
  <si>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</si>
  <si>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</si>
  <si>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</si>
  <si>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</si>
  <si>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</si>
  <si>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</si>
  <si>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</si>
  <si>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</si>
  <si>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</si>
  <si>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</si>
  <si>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</si>
  <si>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</si>
  <si>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</si>
  <si>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</si>
  <si>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</si>
  <si>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</si>
  <si>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</si>
  <si>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</si>
  <si>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</si>
  <si>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</si>
  <si>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</si>
  <si>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</si>
  <si>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</si>
  <si>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</si>
  <si>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</si>
  <si>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</si>
  <si>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</si>
  <si>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</si>
  <si>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</si>
  <si>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</si>
  <si>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</si>
  <si>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</si>
  <si>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</si>
  <si>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</si>
  <si>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</si>
  <si>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</si>
  <si>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</si>
  <si>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</si>
  <si>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</si>
  <si>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</si>
  <si>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</si>
  <si>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</si>
  <si>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</si>
  <si>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</si>
  <si>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</si>
  <si>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</si>
  <si>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</si>
  <si>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</si>
  <si>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</si>
  <si>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</si>
  <si>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</si>
  <si>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</si>
  <si>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</si>
  <si>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</si>
  <si>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</si>
  <si>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</si>
  <si>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</si>
  <si>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</si>
  <si>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</si>
  <si>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</si>
  <si>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</si>
  <si>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</si>
  <si>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</si>
  <si>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</si>
  <si>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</si>
  <si>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</si>
  <si>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</si>
  <si>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</si>
  <si>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</si>
  <si>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</si>
  <si>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</si>
  <si>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</si>
  <si>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</si>
  <si>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</si>
  <si>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</si>
  <si>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</si>
  <si>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</si>
  <si>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</si>
  <si>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</si>
  <si>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</si>
  <si>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</si>
  <si>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</si>
  <si>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</si>
  <si>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</si>
  <si>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</si>
  <si>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</si>
  <si>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</si>
  <si>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</si>
  <si>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</si>
  <si>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</si>
  <si>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</si>
  <si>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</si>
  <si>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</si>
  <si>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</si>
  <si>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</si>
  <si>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</si>
  <si>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</si>
  <si>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</si>
  <si>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</si>
  <si>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</si>
  <si>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</si>
  <si>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</si>
  <si>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</si>
  <si>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</si>
  <si>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</si>
  <si>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</si>
  <si>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</si>
  <si>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</si>
  <si>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</si>
  <si>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</si>
  <si>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</si>
  <si>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</si>
  <si>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</si>
  <si>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</si>
  <si>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</si>
  <si>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</si>
  <si>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</si>
  <si>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</si>
  <si>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</si>
  <si>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</si>
  <si>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</si>
  <si>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</si>
  <si>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</si>
  <si>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</si>
  <si>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</si>
  <si>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</si>
  <si>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</si>
  <si>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</si>
  <si>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</si>
  <si>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</si>
  <si>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</si>
  <si>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</si>
  <si>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</si>
  <si>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</si>
  <si>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</si>
  <si>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</si>
  <si>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</si>
  <si>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</si>
  <si>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</si>
  <si>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</si>
  <si>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</si>
  <si>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</si>
  <si>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</si>
  <si>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</si>
  <si>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</si>
  <si>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</si>
  <si>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</si>
  <si>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</si>
  <si>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</si>
  <si>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</si>
  <si>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</si>
  <si>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</si>
  <si>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</si>
  <si>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</si>
  <si>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</si>
  <si>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</si>
  <si>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</si>
  <si>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</si>
  <si>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</si>
  <si>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</si>
  <si>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</si>
  <si>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</si>
  <si>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</si>
  <si>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</si>
  <si>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</si>
  <si>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</si>
  <si>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</si>
  <si>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</si>
  <si>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</si>
  <si>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</si>
  <si>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</si>
  <si>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</si>
  <si>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</si>
  <si>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</si>
  <si>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</si>
  <si>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</si>
  <si>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</si>
  <si>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</si>
  <si>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</si>
  <si>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</si>
  <si>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</si>
  <si>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</si>
  <si>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</si>
  <si>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</si>
  <si>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</si>
  <si>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</si>
  <si>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</si>
  <si>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</si>
  <si>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</si>
  <si>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</si>
  <si>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</si>
  <si>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</si>
  <si>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</si>
  <si>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</si>
  <si>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</si>
  <si>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</si>
  <si>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</si>
  <si>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</si>
  <si>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</si>
  <si>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</si>
  <si>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</si>
  <si>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</si>
  <si>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</si>
  <si>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</si>
  <si>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</si>
  <si>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</si>
  <si>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</si>
  <si>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</si>
  <si>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</si>
  <si>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</si>
  <si>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</si>
  <si>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</si>
  <si>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</si>
  <si>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</si>
  <si>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</si>
  <si>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</si>
  <si>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</si>
  <si>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</si>
  <si>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</si>
  <si>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</si>
  <si>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</si>
  <si>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</si>
  <si>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</si>
  <si>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</si>
  <si>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</si>
  <si>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</si>
  <si>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</si>
  <si>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</si>
  <si>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</si>
  <si>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</si>
  <si>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</si>
  <si>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</si>
  <si>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</si>
  <si>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</si>
  <si>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</si>
  <si>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</si>
  <si>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</si>
  <si>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</si>
  <si>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</si>
  <si>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</si>
  <si>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</si>
  <si>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</si>
  <si>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</si>
  <si>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</si>
  <si>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</si>
  <si>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</si>
  <si>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</si>
  <si>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</si>
  <si>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</si>
  <si>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</si>
  <si>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</si>
  <si>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</si>
  <si>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</si>
  <si>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</si>
  <si>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</si>
  <si>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</si>
  <si>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</si>
  <si>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</si>
  <si>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</si>
  <si>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</si>
  <si>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</si>
  <si>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</si>
  <si>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</si>
  <si>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</si>
  <si>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</si>
  <si>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</si>
  <si>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</si>
  <si>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</si>
  <si>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</si>
  <si>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</si>
  <si>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</si>
  <si>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</si>
  <si>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</si>
  <si>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</si>
  <si>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</si>
  <si>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</si>
  <si>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</si>
  <si>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</si>
  <si>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</si>
  <si>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</si>
  <si>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</si>
  <si>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</si>
  <si>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</si>
  <si>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</si>
  <si>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</si>
  <si>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</si>
  <si>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</si>
  <si>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</si>
  <si>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</si>
  <si>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</si>
  <si>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</si>
  <si>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</si>
  <si>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</si>
  <si>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</si>
  <si>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</si>
  <si>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</si>
  <si>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</si>
  <si>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</si>
  <si>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</si>
  <si>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</si>
  <si>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</si>
  <si>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</si>
  <si>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</si>
  <si>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</si>
  <si>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</si>
  <si>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</si>
  <si>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</si>
  <si>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</si>
  <si>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</si>
  <si>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</si>
  <si>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</si>
  <si>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</si>
  <si>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</si>
  <si>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</si>
  <si>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</si>
  <si>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</si>
  <si>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</si>
  <si>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</si>
  <si>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</si>
  <si>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</si>
  <si>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</si>
  <si>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</si>
  <si>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</si>
  <si>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</si>
  <si>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</si>
  <si>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</si>
  <si>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</si>
  <si>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</si>
  <si>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</si>
  <si>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</si>
  <si>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</si>
  <si>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</si>
  <si>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</si>
  <si>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</si>
  <si>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</si>
  <si>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</si>
  <si>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</si>
  <si>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</si>
  <si>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</si>
  <si>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</si>
  <si>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</si>
  <si>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</si>
  <si>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</si>
  <si>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</si>
  <si>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</si>
  <si>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</si>
  <si>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</si>
  <si>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</si>
  <si>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</si>
  <si>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</si>
  <si>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</si>
  <si>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</si>
  <si>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</si>
  <si>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</si>
  <si>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</si>
  <si>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</si>
  <si>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</si>
  <si>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</si>
  <si>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</si>
  <si>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</si>
  <si>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</si>
  <si>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</si>
  <si>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</si>
  <si>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</si>
  <si>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</si>
  <si>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</si>
  <si>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</si>
  <si>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</si>
  <si>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</si>
  <si>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</si>
  <si>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</si>
  <si>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</si>
  <si>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</si>
  <si>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</si>
  <si>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</si>
  <si>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</si>
  <si>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</si>
  <si>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</si>
  <si>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</si>
  <si>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</si>
  <si>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</si>
  <si>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</si>
  <si>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</si>
  <si>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</si>
  <si>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</si>
  <si>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</si>
  <si>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</si>
  <si>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</si>
  <si>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</si>
  <si>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</si>
  <si>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</si>
  <si>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</si>
  <si>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</si>
  <si>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</si>
  <si>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</si>
  <si>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</si>
  <si>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</si>
  <si>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</si>
  <si>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</si>
  <si>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</si>
  <si>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</si>
  <si>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</si>
  <si>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</si>
  <si>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</si>
  <si>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</si>
  <si>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</si>
  <si>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</si>
  <si>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</si>
  <si>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</si>
  <si>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</si>
  <si>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</si>
  <si>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</si>
  <si>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</si>
  <si>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</si>
  <si>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</si>
  <si>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</si>
  <si>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</si>
  <si>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</si>
  <si>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</si>
  <si>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</si>
  <si>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</si>
  <si>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</si>
  <si>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</si>
  <si>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</si>
  <si>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</si>
  <si>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</si>
  <si>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</si>
  <si>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</si>
  <si>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</si>
  <si>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</si>
  <si>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</si>
  <si>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</si>
  <si>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</si>
  <si>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</si>
  <si>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</si>
  <si>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</si>
  <si>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</si>
  <si>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</si>
  <si>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</si>
  <si>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</si>
  <si>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</si>
  <si>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</si>
  <si>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</si>
  <si>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</si>
  <si>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</si>
  <si>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</si>
  <si>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</si>
  <si>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</si>
  <si>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</si>
  <si>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</si>
  <si>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</si>
  <si>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</si>
  <si>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</si>
  <si>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</si>
  <si>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</si>
  <si>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</si>
  <si>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</si>
  <si>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</si>
  <si>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</si>
  <si>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</si>
  <si>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</si>
  <si>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</si>
  <si>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</si>
  <si>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</si>
  <si>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</si>
  <si>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</si>
  <si>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</si>
  <si>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</si>
  <si>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</si>
  <si>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</si>
  <si>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</si>
  <si>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</si>
  <si>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</si>
  <si>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</si>
  <si>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</si>
  <si>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</si>
  <si>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</si>
  <si>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</si>
  <si>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</si>
  <si>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</si>
  <si>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</si>
  <si>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</si>
  <si>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</si>
  <si>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</si>
  <si>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</si>
  <si>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</si>
  <si>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</si>
  <si>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</si>
  <si>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</si>
  <si>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</si>
  <si>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</si>
  <si>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</si>
  <si>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</si>
  <si>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</si>
  <si>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</si>
  <si>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</si>
  <si>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</si>
  <si>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</si>
  <si>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</si>
  <si>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</si>
  <si>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</si>
  <si>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</si>
  <si>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</si>
  <si>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</si>
  <si>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</si>
  <si>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</si>
  <si>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</si>
  <si>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</si>
  <si>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</si>
  <si>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</si>
  <si>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</si>
  <si>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</si>
  <si>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</si>
  <si>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</si>
  <si>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</si>
  <si>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</si>
  <si>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</si>
  <si>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</si>
  <si>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</si>
  <si>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</si>
  <si>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</si>
  <si>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</si>
  <si>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</si>
  <si>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</si>
  <si>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</si>
  <si>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</si>
  <si>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</si>
  <si>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</si>
  <si>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</si>
  <si>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</si>
  <si>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</si>
  <si>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</si>
  <si>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</si>
  <si>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</si>
  <si>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</si>
  <si>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</si>
  <si>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</si>
  <si>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</si>
  <si>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</si>
  <si>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</si>
  <si>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</si>
  <si>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</si>
  <si>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</si>
  <si>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</si>
  <si>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</si>
  <si>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</si>
  <si>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</si>
  <si>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</si>
  <si>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</si>
  <si>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</si>
  <si>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</si>
  <si>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</si>
  <si>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</si>
  <si>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</si>
  <si>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</si>
  <si>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</si>
  <si>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</si>
  <si>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</si>
  <si>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</si>
  <si>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</si>
  <si>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</si>
  <si>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</si>
  <si>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</si>
  <si>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</si>
  <si>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</si>
  <si>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</si>
  <si>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</si>
  <si>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</si>
  <si>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</si>
  <si>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</si>
  <si>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</si>
  <si>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</si>
  <si>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</si>
  <si>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</si>
  <si>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</si>
  <si>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</si>
  <si>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</si>
  <si>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</si>
  <si>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</si>
  <si>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</si>
  <si>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</si>
  <si>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</si>
  <si>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</si>
  <si>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</si>
  <si>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</si>
  <si>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</si>
  <si>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</si>
  <si>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</si>
  <si>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</si>
  <si>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</si>
  <si>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</si>
  <si>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</si>
  <si>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</si>
  <si>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</si>
  <si>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</si>
  <si>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</si>
  <si>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</si>
  <si>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</si>
  <si>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</si>
  <si>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</si>
  <si>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</si>
  <si>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</si>
  <si>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</si>
  <si>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</si>
  <si>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</si>
  <si>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</si>
  <si>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</si>
  <si>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</si>
  <si>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</si>
  <si>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</si>
  <si>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</si>
  <si>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</si>
  <si>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</si>
  <si>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</si>
  <si>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</si>
  <si>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</si>
  <si>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</si>
  <si>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</si>
  <si>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</si>
  <si>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</si>
  <si>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</si>
  <si>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</si>
  <si>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</si>
  <si>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</si>
  <si>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</si>
  <si>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</si>
  <si>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</si>
  <si>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</si>
  <si>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</si>
  <si>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</si>
  <si>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</si>
  <si>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</si>
  <si>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</si>
  <si>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</si>
  <si>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</si>
  <si>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</si>
  <si>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</si>
  <si>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</si>
  <si>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</si>
  <si>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</si>
  <si>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</si>
  <si>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</si>
  <si>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</si>
  <si>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</si>
  <si>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</si>
  <si>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</si>
  <si>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</si>
  <si>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</si>
  <si>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</si>
  <si>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</si>
  <si>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</si>
  <si>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</si>
  <si>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</si>
  <si>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</si>
  <si>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</si>
  <si>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</si>
  <si>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</si>
  <si>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</si>
  <si>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</si>
  <si>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</si>
  <si>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</si>
  <si>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</si>
  <si>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</si>
  <si>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</si>
  <si>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</si>
  <si>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</si>
  <si>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</si>
  <si>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</si>
  <si>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</si>
  <si>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</si>
  <si>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</si>
  <si>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</si>
  <si>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</si>
  <si>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</si>
  <si>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</si>
  <si>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</si>
  <si>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</si>
  <si>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</si>
  <si>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</si>
  <si>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</si>
  <si>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</si>
  <si>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</si>
  <si>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</si>
  <si>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</si>
  <si>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</si>
  <si>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</si>
  <si>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</si>
  <si>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</si>
  <si>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</si>
  <si>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</si>
  <si>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</si>
  <si>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</si>
  <si>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</si>
  <si>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</si>
  <si>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</si>
  <si>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</si>
  <si>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</si>
  <si>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</si>
  <si>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</si>
  <si>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</si>
  <si>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</si>
  <si>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</si>
  <si>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</si>
  <si>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</si>
  <si>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</si>
  <si>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</si>
  <si>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</si>
  <si>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</si>
  <si>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</si>
  <si>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</si>
  <si>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</si>
  <si>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</si>
  <si>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</si>
  <si>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</si>
  <si>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</si>
  <si>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</si>
  <si>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</si>
  <si>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</si>
  <si>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</si>
  <si>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</si>
  <si>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</si>
  <si>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</si>
  <si>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</si>
  <si>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</si>
  <si>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</si>
  <si>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</si>
  <si>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</si>
  <si>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</si>
  <si>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</si>
  <si>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</si>
  <si>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</si>
  <si>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</si>
  <si>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</si>
  <si>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</si>
  <si>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</si>
  <si>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</si>
  <si>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</si>
  <si>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</si>
  <si>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</si>
  <si>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</si>
  <si>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</si>
  <si>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</si>
  <si>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</si>
  <si>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</si>
  <si>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</si>
  <si>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</si>
  <si>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</si>
  <si>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</si>
  <si>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</si>
  <si>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</si>
  <si>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</si>
  <si>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</si>
  <si>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</si>
  <si>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</si>
  <si>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</si>
  <si>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</si>
  <si>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</si>
  <si>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</si>
  <si>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</si>
  <si>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</si>
  <si>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</si>
  <si>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</si>
  <si>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</si>
  <si>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</si>
  <si>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</si>
  <si>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</si>
  <si>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</si>
  <si>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</si>
  <si>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</si>
  <si>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</si>
  <si>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</si>
  <si>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</si>
  <si>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</si>
  <si>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</si>
  <si>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</si>
  <si>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</si>
  <si>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</si>
  <si>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</si>
  <si>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</si>
  <si>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</si>
  <si>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</si>
  <si>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</si>
  <si>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</si>
  <si>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</si>
  <si>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</si>
  <si>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</si>
  <si>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</si>
  <si>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</si>
  <si>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</si>
  <si>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</si>
  <si>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</si>
  <si>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</si>
  <si>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</si>
  <si>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</si>
  <si>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</si>
  <si>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</si>
  <si>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</si>
  <si>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</si>
  <si>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</si>
  <si>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</si>
  <si>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</si>
  <si>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</si>
  <si>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</si>
  <si>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</si>
  <si>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</si>
  <si>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</si>
  <si>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</si>
  <si>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</si>
  <si>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</si>
  <si>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</si>
  <si>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</si>
  <si>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</si>
  <si>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</si>
  <si>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</si>
  <si>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</si>
  <si>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</si>
  <si>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</si>
  <si>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</si>
  <si>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</si>
  <si>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</si>
  <si>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</si>
  <si>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</si>
  <si>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</si>
  <si>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</si>
  <si>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</si>
  <si>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</si>
  <si>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</si>
  <si>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</si>
  <si>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</si>
  <si>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</si>
  <si>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</si>
  <si>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</si>
  <si>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</si>
  <si>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</si>
  <si>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</si>
  <si>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</si>
  <si>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</si>
  <si>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</si>
  <si>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</si>
  <si>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</si>
  <si>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</si>
  <si>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</si>
  <si>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</si>
  <si>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</si>
  <si>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</si>
  <si>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</si>
  <si>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</si>
  <si>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</si>
  <si>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</si>
  <si>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</si>
  <si>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</si>
  <si>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</si>
  <si>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</si>
  <si>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</si>
  <si>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</si>
  <si>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</si>
  <si>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</si>
  <si>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</si>
  <si>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</si>
  <si>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</si>
  <si>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</si>
  <si>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</si>
  <si>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</si>
  <si>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</si>
  <si>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</si>
  <si>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</si>
  <si>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</si>
  <si>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</si>
  <si>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</si>
  <si>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</si>
  <si>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</si>
  <si>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</si>
  <si>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</si>
  <si>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</si>
  <si>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</si>
  <si>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</si>
  <si>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</si>
  <si>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</si>
  <si>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</si>
  <si>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</si>
  <si>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</si>
  <si>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</si>
  <si>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</si>
  <si>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</si>
  <si>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</si>
  <si>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</si>
  <si>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</si>
  <si>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</si>
  <si>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</si>
  <si>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</si>
  <si>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</si>
  <si>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</si>
  <si>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</si>
  <si>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</si>
  <si>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</si>
  <si>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</si>
  <si>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</si>
  <si>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</si>
  <si>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</si>
  <si>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</si>
  <si>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</si>
  <si>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</si>
  <si>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</si>
  <si>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</si>
  <si>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</si>
  <si>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</si>
  <si>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</si>
  <si>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</si>
  <si>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</si>
  <si>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</si>
  <si>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</si>
  <si>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</si>
  <si>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</si>
  <si>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</si>
  <si>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</si>
  <si>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</si>
  <si>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</si>
  <si>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</si>
  <si>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</si>
  <si>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</si>
  <si>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</si>
  <si>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</si>
  <si>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</si>
  <si>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</si>
  <si>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</si>
  <si>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</si>
  <si>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</si>
  <si>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</si>
  <si>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</si>
  <si>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</si>
  <si>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</si>
  <si>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</si>
  <si>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</si>
  <si>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</si>
  <si>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</si>
  <si>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</si>
  <si>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</si>
  <si>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</si>
  <si>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</si>
  <si>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</si>
  <si>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</si>
  <si>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</si>
  <si>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</si>
  <si>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</si>
  <si>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</si>
  <si>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</si>
  <si>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</si>
  <si>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</si>
  <si>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</si>
  <si>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</si>
  <si>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</si>
  <si>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</si>
  <si>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</si>
  <si>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</si>
  <si>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</si>
  <si>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</si>
  <si>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</si>
  <si>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</si>
  <si>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</si>
  <si>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</si>
  <si>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</si>
  <si>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</si>
  <si>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</si>
  <si>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</si>
  <si>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</si>
  <si>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</si>
  <si>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</si>
  <si>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</si>
  <si>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</si>
  <si>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</si>
  <si>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</si>
  <si>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</si>
  <si>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</si>
  <si>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</si>
  <si>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</si>
  <si>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</si>
  <si>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</si>
  <si>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</si>
  <si>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</si>
  <si>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</si>
  <si>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</si>
  <si>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</si>
  <si>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</si>
  <si>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</si>
  <si>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</si>
  <si>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</si>
  <si>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</si>
  <si>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</si>
  <si>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</si>
  <si>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</si>
  <si>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</si>
  <si>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</si>
  <si>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</si>
  <si>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</si>
  <si>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</si>
  <si>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</si>
  <si>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</si>
  <si>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</si>
  <si>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</si>
  <si>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</si>
  <si>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</si>
  <si>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</si>
  <si>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</si>
  <si>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</si>
  <si>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</si>
  <si>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</si>
  <si>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</si>
  <si>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</si>
  <si>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</si>
  <si>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</si>
  <si>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</si>
  <si>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</si>
  <si>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</si>
  <si>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</si>
  <si>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</si>
  <si>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</si>
  <si>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</si>
  <si>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</si>
  <si>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</si>
  <si>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</si>
  <si>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</si>
  <si>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</si>
  <si>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</si>
  <si>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</si>
  <si>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</si>
  <si>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</si>
  <si>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</si>
  <si>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</si>
  <si>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</si>
  <si>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</si>
  <si>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</si>
  <si>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</si>
  <si>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</si>
  <si>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</si>
  <si>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</si>
  <si>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</si>
  <si>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</si>
  <si>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</si>
  <si>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</si>
  <si>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</si>
  <si>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</si>
  <si>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</si>
  <si>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</si>
  <si>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</si>
  <si>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</si>
  <si>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</si>
  <si>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</si>
  <si>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</si>
  <si>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</si>
  <si>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</si>
  <si>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</si>
  <si>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</si>
  <si>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</si>
  <si>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</si>
  <si>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</si>
  <si>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</si>
  <si>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</si>
  <si>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</si>
  <si>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</si>
  <si>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</si>
  <si>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</si>
  <si>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</si>
  <si>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</si>
  <si>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</si>
  <si>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</si>
  <si>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</si>
  <si>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</si>
  <si>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</si>
  <si>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</si>
  <si>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</si>
  <si>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</si>
  <si>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</si>
  <si>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</si>
  <si>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</si>
  <si>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</si>
  <si>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</si>
  <si>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</si>
  <si>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</si>
  <si>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</si>
  <si>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</si>
  <si>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</si>
  <si>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</si>
  <si>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</si>
  <si>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</si>
  <si>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</si>
  <si>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</si>
  <si>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</si>
  <si>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</si>
  <si>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</si>
  <si>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</si>
  <si>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</si>
  <si>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</si>
  <si>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</si>
  <si>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</si>
  <si>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</si>
  <si>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</si>
  <si>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</si>
  <si>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</si>
  <si>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</si>
  <si>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</si>
  <si>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</si>
  <si>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</si>
  <si>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</si>
  <si>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</si>
  <si>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</si>
  <si>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</si>
  <si>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</si>
  <si>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</si>
  <si>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</si>
  <si>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</si>
  <si>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</si>
  <si>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</si>
  <si>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</si>
  <si>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</si>
  <si>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</si>
  <si>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</si>
  <si>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</si>
  <si>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</si>
  <si>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</si>
  <si>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</si>
  <si>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</si>
  <si>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</si>
  <si>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</si>
  <si>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</si>
  <si>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</si>
  <si>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</si>
  <si>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</si>
  <si>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</si>
  <si>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</si>
  <si>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</si>
  <si>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</si>
  <si>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</si>
  <si>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</si>
  <si>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</si>
  <si>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</si>
  <si>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</si>
  <si>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</si>
  <si>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</si>
  <si>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</si>
  <si>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</si>
  <si>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</si>
  <si>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</si>
  <si>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</si>
  <si>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</si>
  <si>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</si>
  <si>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</si>
  <si>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</si>
  <si>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</si>
  <si>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</si>
  <si>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</si>
  <si>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</si>
  <si>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</si>
  <si>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</si>
  <si>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</si>
  <si>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</si>
  <si>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</si>
  <si>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</si>
  <si>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</si>
  <si>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</si>
  <si>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</si>
  <si>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</si>
  <si>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</si>
  <si>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</si>
  <si>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</si>
  <si>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</si>
  <si>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</si>
  <si>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</si>
  <si>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</si>
  <si>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</si>
  <si>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</si>
  <si>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</si>
  <si>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</si>
  <si>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</si>
  <si>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</si>
  <si>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</si>
  <si>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</si>
  <si>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</si>
  <si>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</si>
  <si>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</si>
  <si>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</si>
  <si>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</si>
  <si>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</si>
  <si>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</si>
  <si>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</si>
  <si>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</si>
  <si>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</si>
  <si>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</si>
  <si>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</si>
  <si>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</si>
  <si>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</si>
  <si>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</si>
  <si>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</si>
  <si>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</si>
  <si>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</si>
  <si>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</si>
  <si>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</si>
  <si>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</si>
  <si>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</si>
  <si>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</si>
  <si>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</si>
  <si>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</si>
  <si>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</si>
  <si>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</si>
  <si>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</si>
  <si>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</si>
  <si>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</si>
  <si>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</si>
  <si>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</si>
  <si>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</si>
  <si>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</si>
  <si>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</si>
  <si>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</si>
  <si>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</si>
  <si>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</si>
  <si>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</si>
  <si>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</si>
  <si>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</si>
  <si>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</si>
  <si>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</si>
  <si>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</si>
  <si>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</si>
  <si>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</si>
  <si>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</si>
  <si>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</si>
  <si>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</si>
  <si>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</si>
  <si>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</si>
  <si>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</si>
  <si>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</si>
  <si>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</si>
  <si>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</si>
  <si>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</si>
  <si>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</si>
  <si>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</si>
  <si>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</si>
  <si>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</si>
  <si>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</si>
  <si>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</si>
  <si>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</si>
  <si>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</si>
  <si>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</si>
  <si>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</si>
  <si>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</si>
  <si>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</si>
  <si>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</si>
  <si>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</si>
  <si>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</si>
  <si>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</si>
  <si>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</si>
  <si>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</si>
  <si>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</si>
  <si>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</si>
  <si>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</si>
  <si>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</si>
  <si>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</si>
  <si>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</si>
  <si>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</si>
  <si>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</si>
  <si>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</si>
  <si>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</si>
  <si>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</si>
  <si>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</si>
  <si>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</si>
  <si>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</si>
  <si>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</si>
  <si>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</si>
  <si>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</si>
  <si>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</si>
  <si>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</si>
  <si>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</si>
  <si>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</si>
  <si>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</si>
  <si>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</si>
  <si>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</si>
  <si>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</si>
  <si>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</si>
  <si>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</si>
  <si>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</si>
  <si>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</si>
  <si>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</si>
  <si>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</si>
  <si>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</si>
  <si>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</si>
  <si>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</si>
  <si>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</si>
  <si>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</si>
  <si>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</si>
  <si>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</si>
  <si>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</si>
  <si>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</si>
  <si>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</si>
  <si>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</si>
  <si>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</si>
  <si>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</si>
  <si>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</si>
  <si>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</si>
  <si>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</si>
  <si>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</si>
  <si>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</si>
  <si>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</si>
  <si>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</si>
  <si>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</si>
  <si>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</si>
  <si>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</si>
  <si>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</si>
  <si>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</si>
  <si>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</si>
  <si>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</si>
  <si>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</si>
  <si>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</si>
  <si>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</si>
  <si>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</si>
  <si>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</si>
  <si>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</si>
  <si>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</si>
  <si>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</si>
  <si>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</si>
  <si>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</si>
  <si>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</si>
  <si>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</si>
  <si>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</si>
  <si>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</si>
  <si>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</si>
  <si>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</si>
  <si>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</si>
  <si>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</si>
  <si>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</si>
  <si>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</si>
  <si>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</si>
  <si>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</si>
  <si>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</si>
  <si>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</si>
  <si>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</si>
  <si>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</si>
  <si>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</si>
  <si>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</si>
  <si>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</si>
  <si>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</si>
  <si>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</si>
  <si>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</si>
  <si>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</si>
  <si>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</si>
  <si>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</si>
  <si>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</si>
  <si>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</si>
  <si>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</si>
  <si>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</si>
  <si>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</si>
  <si>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</si>
  <si>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</si>
  <si>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</si>
  <si>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</si>
  <si>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</si>
  <si>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</si>
  <si>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</si>
  <si>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</si>
  <si>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</si>
  <si>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</si>
  <si>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</si>
  <si>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</si>
  <si>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</si>
  <si>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</si>
  <si>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</si>
  <si>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</si>
  <si>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</si>
  <si>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</si>
  <si>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</si>
  <si>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</si>
  <si>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</si>
  <si>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</si>
  <si>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</si>
  <si>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</si>
  <si>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</si>
  <si>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</si>
  <si>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</si>
  <si>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</si>
  <si>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</si>
  <si>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</si>
  <si>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</si>
  <si>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</si>
  <si>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</si>
  <si>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</si>
  <si>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</si>
  <si>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</si>
  <si>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</si>
  <si>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</si>
  <si>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</si>
  <si>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</si>
  <si>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</si>
  <si>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</si>
  <si>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</si>
  <si>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</si>
  <si>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</si>
  <si>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</si>
  <si>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</si>
  <si>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</si>
  <si>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</si>
  <si>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</si>
  <si>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</si>
  <si>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</si>
  <si>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</si>
  <si>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</si>
  <si>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</si>
  <si>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</si>
  <si>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</si>
  <si>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</si>
  <si>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</si>
  <si>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</si>
  <si>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</si>
  <si>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</si>
  <si>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</si>
  <si>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</si>
  <si>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</si>
  <si>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</si>
  <si>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</si>
  <si>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</si>
  <si>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</si>
  <si>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</si>
  <si>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</si>
  <si>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</si>
  <si>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</si>
  <si>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</si>
  <si>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</si>
  <si>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</si>
  <si>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</si>
  <si>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</si>
  <si>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</si>
  <si>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</si>
  <si>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</si>
  <si>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</si>
  <si>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</si>
  <si>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</si>
  <si>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</si>
  <si>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</si>
  <si>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</si>
  <si>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</si>
  <si>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</si>
  <si>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</si>
  <si>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</si>
  <si>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</si>
  <si>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</si>
  <si>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</si>
  <si>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</si>
  <si>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</si>
  <si>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</si>
  <si>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</si>
  <si>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</si>
  <si>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</si>
  <si>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</si>
  <si>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</si>
  <si>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</si>
  <si>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</si>
  <si>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</si>
  <si>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</si>
  <si>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</si>
  <si>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</si>
  <si>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</si>
  <si>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</si>
  <si>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</si>
  <si>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</si>
  <si>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</si>
  <si>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</si>
  <si>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</si>
  <si>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</si>
  <si>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</si>
  <si>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</si>
  <si>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</si>
  <si>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</si>
  <si>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</si>
  <si>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</si>
  <si>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</si>
  <si>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</si>
  <si>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</si>
  <si>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</si>
  <si>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</si>
  <si>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</si>
  <si>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</si>
  <si>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</si>
  <si>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</si>
  <si>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</si>
  <si>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</si>
  <si>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</si>
  <si>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</si>
  <si>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</si>
  <si>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</si>
  <si>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</si>
  <si>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</si>
  <si>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</si>
  <si>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</si>
  <si>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</si>
  <si>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</si>
  <si>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</si>
  <si>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</si>
  <si>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</si>
  <si>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</si>
  <si>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</si>
  <si>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</si>
  <si>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</si>
  <si>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</si>
  <si>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</si>
  <si>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</si>
  <si>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</si>
  <si>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</si>
  <si>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</si>
  <si>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</si>
  <si>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</si>
  <si>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</si>
  <si>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</si>
  <si>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</si>
  <si>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</si>
  <si>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</si>
  <si>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</si>
  <si>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</si>
  <si>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</si>
  <si>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</si>
  <si>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</si>
  <si>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</si>
  <si>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</si>
  <si>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</si>
  <si>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</si>
  <si>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</si>
  <si>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</si>
  <si>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</si>
  <si>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</si>
  <si>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</si>
  <si>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</si>
  <si>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</si>
  <si>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</si>
  <si>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</si>
  <si>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</si>
  <si>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</si>
  <si>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</si>
  <si>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</si>
  <si>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</si>
  <si>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</si>
  <si>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</si>
  <si>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</si>
  <si>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</si>
  <si>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</si>
  <si>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</si>
  <si>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</si>
  <si>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</si>
  <si>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</si>
  <si>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</si>
  <si>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</si>
  <si>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</si>
  <si>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</si>
  <si>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</si>
  <si>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</si>
  <si>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</si>
  <si>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</si>
  <si>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</si>
  <si>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</si>
  <si>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</si>
  <si>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</si>
  <si>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</si>
  <si>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</si>
  <si>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</si>
  <si>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</si>
  <si>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</si>
  <si>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</si>
  <si>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</si>
  <si>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</si>
  <si>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</si>
  <si>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</si>
  <si>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</si>
  <si>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</si>
  <si>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</si>
  <si>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</si>
  <si>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</si>
  <si>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</si>
  <si>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</si>
  <si>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</si>
  <si>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</si>
  <si>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</si>
  <si>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</si>
  <si>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</si>
  <si>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</si>
  <si>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</si>
  <si>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</si>
  <si>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</si>
  <si>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</si>
  <si>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</si>
  <si>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</si>
  <si>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</si>
  <si>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</si>
  <si>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</si>
  <si>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</si>
  <si>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</si>
  <si>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</si>
  <si>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</si>
  <si>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</si>
  <si>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</si>
  <si>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</si>
  <si>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</si>
  <si>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</si>
  <si>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</si>
  <si>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</si>
  <si>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</si>
  <si>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</si>
  <si>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</si>
  <si>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</si>
  <si>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</si>
  <si>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</si>
  <si>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</si>
  <si>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</si>
  <si>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</si>
  <si>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</si>
  <si>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</si>
  <si>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</si>
  <si>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</si>
  <si>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</si>
  <si>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</si>
  <si>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</si>
  <si>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</si>
  <si>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</si>
  <si>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</si>
  <si>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</si>
  <si>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</si>
  <si>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</si>
  <si>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</si>
  <si>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</si>
  <si>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</si>
  <si>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</si>
  <si>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</si>
  <si>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</si>
  <si>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</si>
  <si>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</si>
  <si>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</si>
  <si>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</si>
  <si>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</si>
  <si>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</si>
  <si>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</si>
  <si>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</si>
  <si>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</si>
  <si>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</si>
  <si>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</si>
  <si>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</si>
  <si>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</si>
  <si>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</si>
  <si>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</si>
  <si>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</si>
  <si>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</si>
  <si>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</si>
  <si>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</si>
  <si>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</si>
  <si>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</si>
  <si>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</si>
  <si>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</si>
  <si>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</si>
  <si>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</si>
  <si>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</si>
  <si>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</si>
  <si>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</si>
  <si>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</si>
  <si>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</si>
  <si>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</si>
  <si>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</si>
  <si>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</si>
  <si>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</si>
  <si>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</si>
  <si>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</si>
  <si>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</si>
  <si>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</si>
  <si>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</si>
  <si>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</si>
  <si>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</si>
  <si>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</si>
  <si>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</si>
  <si>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</si>
  <si>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</si>
  <si>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</si>
  <si>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</si>
  <si>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</si>
  <si>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</si>
  <si>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</si>
  <si>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</si>
  <si>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</si>
  <si>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</si>
  <si>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</si>
  <si>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</si>
  <si>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</si>
  <si>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</si>
  <si>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</si>
  <si>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</si>
  <si>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</si>
  <si>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</si>
  <si>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</si>
  <si>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</si>
  <si>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</si>
  <si>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</si>
  <si>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</si>
  <si>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</si>
  <si>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</si>
  <si>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</si>
  <si>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</si>
  <si>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</si>
  <si>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</si>
  <si>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</si>
  <si>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</si>
  <si>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</si>
  <si>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</si>
  <si>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</si>
  <si>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</si>
  <si>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</si>
  <si>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</si>
  <si>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</si>
  <si>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</si>
  <si>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</si>
  <si>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</si>
  <si>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</si>
  <si>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</si>
  <si>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</si>
  <si>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</si>
  <si>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</si>
  <si>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</si>
  <si>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</si>
  <si>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</si>
  <si>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</si>
  <si>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</si>
  <si>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</si>
  <si>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</si>
  <si>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</si>
  <si>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</si>
  <si>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</si>
  <si>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</si>
  <si>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</si>
  <si>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</si>
  <si>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</si>
  <si>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</si>
  <si>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</si>
  <si>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</si>
  <si>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</si>
  <si>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</si>
  <si>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</si>
  <si>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</si>
  <si>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</si>
  <si>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</si>
  <si>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</si>
  <si>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</si>
  <si>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</si>
  <si>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</si>
  <si>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</si>
  <si>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</si>
  <si>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</si>
  <si>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</si>
  <si>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</si>
  <si>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</si>
  <si>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</si>
  <si>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</si>
  <si>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</si>
  <si>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</si>
  <si>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</si>
  <si>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</si>
  <si>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</si>
  <si>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</si>
  <si>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</si>
  <si>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</si>
  <si>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</si>
  <si>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</si>
  <si>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</si>
  <si>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</si>
  <si>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</si>
  <si>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</si>
  <si>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</si>
  <si>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</si>
  <si>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</si>
  <si>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</si>
  <si>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</si>
  <si>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</si>
  <si>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</si>
  <si>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</si>
  <si>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</si>
  <si>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</si>
  <si>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</si>
  <si>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</si>
  <si>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</si>
  <si>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</si>
  <si>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</si>
  <si>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</si>
  <si>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</si>
  <si>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</si>
  <si>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</si>
  <si>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</si>
  <si>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</si>
  <si>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</si>
  <si>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</si>
  <si>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</si>
  <si>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</si>
  <si>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</si>
  <si>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</si>
  <si>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</si>
  <si>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</si>
  <si>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</si>
  <si>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</si>
  <si>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</si>
  <si>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</si>
  <si>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</si>
  <si>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</si>
  <si>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</si>
  <si>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</si>
  <si>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</si>
  <si>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</si>
  <si>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</si>
  <si>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</si>
  <si>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</si>
  <si>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</si>
  <si>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</si>
  <si>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</si>
  <si>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</si>
  <si>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</si>
  <si>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</si>
  <si>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</si>
  <si>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</si>
  <si>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</si>
  <si>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</si>
  <si>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</si>
  <si>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</si>
  <si>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</si>
  <si>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</si>
  <si>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</si>
  <si>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</si>
  <si>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</si>
  <si>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</si>
  <si>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</si>
  <si>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</si>
  <si>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</si>
  <si>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</si>
  <si>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</si>
  <si>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</si>
  <si>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</si>
  <si>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</si>
  <si>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</si>
  <si>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</si>
  <si>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</si>
  <si>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</si>
  <si>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</si>
  <si>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</si>
  <si>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</si>
  <si>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</si>
  <si>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</si>
  <si>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</si>
  <si>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</si>
  <si>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</si>
  <si>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</si>
  <si>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</si>
  <si>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</si>
  <si>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</si>
  <si>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</si>
  <si>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</si>
  <si>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</si>
  <si>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</si>
  <si>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</si>
  <si>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</si>
  <si>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</si>
  <si>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</si>
  <si>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</si>
  <si>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</si>
  <si>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</si>
  <si>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</si>
  <si>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</si>
  <si>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</si>
  <si>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</si>
  <si>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</si>
  <si>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</si>
  <si>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</si>
  <si>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</si>
  <si>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</si>
  <si>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</si>
  <si>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</si>
  <si>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</si>
  <si>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</si>
  <si>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</si>
  <si>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</si>
  <si>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</si>
  <si>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</si>
  <si>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</si>
  <si>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</si>
  <si>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</si>
  <si>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</si>
  <si>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</si>
  <si>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</si>
  <si>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</si>
  <si>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</si>
  <si>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</si>
  <si>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</si>
  <si>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</si>
  <si>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</si>
  <si>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</si>
  <si>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</si>
  <si>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</si>
  <si>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</si>
  <si>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</si>
  <si>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</si>
  <si>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</si>
  <si>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</si>
  <si>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</si>
  <si>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</si>
  <si>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</si>
  <si>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</si>
  <si>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</si>
  <si>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</si>
  <si>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</si>
  <si>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</si>
  <si>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</si>
  <si>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</si>
  <si>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</si>
  <si>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</si>
  <si>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</si>
  <si>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</si>
  <si>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</si>
  <si>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</si>
  <si>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</si>
  <si>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</si>
  <si>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</si>
  <si>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</si>
  <si>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</si>
  <si>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</si>
  <si>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</si>
  <si>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</si>
  <si>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</si>
  <si>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</si>
  <si>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</si>
  <si>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</si>
  <si>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</si>
  <si>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</si>
  <si>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</si>
  <si>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</si>
  <si>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</si>
  <si>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</si>
  <si>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</si>
  <si>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</si>
  <si>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</si>
  <si>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</si>
  <si>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</si>
  <si>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</si>
  <si>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</si>
  <si>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</si>
  <si>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</si>
  <si>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</si>
  <si>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</si>
  <si>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</si>
  <si>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</si>
  <si>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</si>
  <si>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</si>
  <si>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</si>
  <si>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</si>
  <si>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</si>
  <si>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</si>
  <si>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</si>
  <si>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</si>
  <si>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</si>
  <si>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</si>
  <si>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</si>
  <si>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</si>
  <si>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</si>
  <si>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</si>
  <si>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</si>
  <si>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</si>
  <si>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</si>
  <si>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</si>
  <si>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</si>
  <si>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</si>
  <si>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</si>
  <si>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</si>
  <si>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</si>
  <si>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</si>
  <si>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</si>
  <si>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</si>
  <si>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</si>
  <si>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</si>
  <si>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</si>
  <si>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</si>
  <si>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</si>
  <si>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</si>
  <si>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</si>
  <si>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</si>
  <si>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</si>
  <si>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</si>
  <si>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</si>
  <si>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</si>
  <si>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</si>
  <si>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</si>
  <si>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</si>
  <si>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</si>
  <si>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</si>
  <si>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</si>
  <si>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</si>
  <si>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</si>
  <si>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</si>
  <si>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</si>
  <si>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</si>
  <si>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</si>
  <si>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</si>
  <si>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</si>
  <si>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</si>
  <si>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</si>
  <si>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</si>
  <si>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</si>
  <si>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</si>
  <si>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</si>
  <si>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</si>
  <si>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</si>
  <si>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</si>
  <si>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</si>
  <si>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</si>
  <si>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</si>
  <si>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</si>
  <si>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</si>
  <si>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</si>
  <si>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</si>
  <si>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</si>
  <si>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</si>
  <si>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</si>
  <si>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</si>
  <si>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</si>
  <si>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</si>
  <si>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</si>
  <si>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</si>
  <si>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</si>
  <si>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</si>
  <si>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</si>
  <si>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</si>
  <si>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</si>
  <si>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</si>
  <si>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</si>
  <si>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</si>
  <si>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</si>
  <si>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</si>
  <si>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</si>
  <si>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</si>
  <si>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</si>
  <si>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</si>
  <si>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</si>
  <si>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</si>
  <si>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</si>
  <si>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</si>
  <si>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</si>
  <si>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</si>
  <si>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</si>
  <si>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</si>
  <si>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</si>
  <si>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</si>
  <si>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</si>
  <si>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</si>
  <si>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</si>
  <si>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</si>
  <si>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</si>
  <si>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</si>
  <si>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</si>
  <si>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</si>
  <si>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</si>
  <si>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</si>
  <si>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</si>
  <si>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</si>
  <si>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</si>
  <si>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</si>
  <si>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</si>
  <si>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</si>
  <si>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</si>
  <si>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</si>
  <si>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</si>
  <si>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</si>
  <si>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</si>
  <si>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</si>
  <si>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</si>
  <si>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</si>
  <si>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</si>
  <si>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</si>
  <si>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</si>
  <si>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</si>
  <si>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</si>
  <si>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</si>
  <si>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</si>
  <si>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</si>
  <si>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</si>
  <si>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</si>
  <si>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</si>
  <si>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</si>
  <si>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</si>
  <si>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</si>
  <si>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</si>
  <si>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</si>
  <si>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</si>
  <si>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</si>
  <si>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</si>
  <si>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</si>
  <si>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</si>
  <si>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</si>
  <si>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</si>
  <si>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</si>
  <si>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</si>
  <si>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</si>
  <si>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</si>
  <si>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</si>
  <si>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</si>
  <si>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</si>
  <si>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</si>
  <si>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</si>
  <si>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</si>
  <si>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</si>
  <si>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</si>
  <si>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</si>
  <si>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</si>
  <si>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</si>
  <si>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</si>
  <si>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</si>
  <si>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</si>
  <si>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</si>
  <si>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</si>
  <si>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</si>
  <si>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</si>
  <si>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</si>
  <si>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</si>
  <si>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</si>
  <si>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</si>
  <si>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</si>
  <si>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</si>
  <si>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</si>
  <si>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</si>
  <si>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</si>
  <si>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</si>
  <si>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</si>
  <si>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</si>
  <si>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</si>
  <si>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</si>
  <si>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</si>
  <si>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</si>
  <si>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</si>
  <si>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</si>
  <si>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</si>
  <si>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</si>
  <si>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</si>
  <si>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</si>
  <si>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</si>
  <si>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</si>
  <si>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</si>
  <si>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</si>
  <si>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</si>
  <si>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</si>
  <si>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</si>
  <si>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</si>
  <si>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</si>
  <si>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</si>
  <si>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</si>
  <si>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</si>
  <si>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</si>
  <si>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</si>
  <si>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</si>
  <si>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</si>
  <si>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</si>
  <si>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</si>
  <si>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</si>
  <si>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</si>
  <si>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</si>
  <si>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</si>
  <si>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</si>
  <si>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</si>
  <si>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</si>
  <si>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</si>
  <si>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</si>
  <si>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</si>
  <si>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</si>
  <si>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</si>
  <si>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</si>
  <si>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</si>
  <si>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</si>
  <si>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</si>
  <si>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</si>
  <si>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</si>
  <si>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</si>
  <si>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</si>
  <si>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</si>
  <si>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</si>
  <si>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</si>
  <si>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</si>
  <si>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</si>
  <si>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</si>
  <si>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</si>
  <si>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</si>
  <si>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</si>
  <si>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</si>
  <si>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</si>
  <si>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</si>
  <si>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</si>
  <si>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</si>
  <si>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</si>
  <si>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</si>
  <si>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</si>
  <si>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</si>
  <si>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</si>
  <si>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</si>
  <si>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</si>
  <si>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</si>
  <si>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</si>
  <si>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</si>
  <si>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</si>
  <si>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</si>
  <si>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</si>
  <si>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</si>
  <si>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</si>
  <si>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</si>
  <si>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</si>
  <si>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</si>
  <si>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</si>
  <si>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</si>
  <si>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</si>
  <si>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</si>
  <si>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</si>
  <si>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</si>
  <si>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</si>
  <si>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</si>
  <si>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</si>
  <si>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</si>
  <si>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</si>
  <si>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</si>
  <si>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</si>
  <si>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</si>
  <si>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</si>
  <si>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</si>
  <si>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</si>
  <si>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</si>
  <si>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</si>
  <si>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</si>
  <si>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</si>
  <si>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</si>
  <si>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</si>
  <si>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</si>
  <si>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</si>
  <si>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</si>
  <si>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</si>
  <si>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</si>
  <si>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</si>
  <si>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</si>
  <si>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</si>
  <si>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</si>
  <si>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</si>
  <si>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</si>
  <si>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</si>
  <si>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</si>
  <si>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</si>
  <si>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</si>
  <si>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</si>
  <si>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</si>
  <si>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</si>
  <si>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</si>
  <si>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</si>
  <si>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</si>
  <si>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</si>
  <si>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</si>
  <si>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</si>
  <si>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</si>
  <si>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</si>
  <si>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</si>
  <si>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</si>
  <si>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</si>
  <si>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</si>
  <si>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</si>
  <si>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</si>
  <si>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</si>
  <si>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</si>
  <si>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</si>
  <si>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</si>
  <si>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</si>
  <si>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</si>
  <si>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</si>
  <si>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</si>
  <si>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</si>
  <si>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</si>
  <si>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</si>
  <si>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</si>
  <si>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</si>
  <si>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</si>
  <si>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</si>
  <si>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</si>
  <si>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</si>
  <si>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</si>
  <si>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</si>
  <si>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</si>
  <si>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</si>
  <si>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</si>
  <si>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</si>
  <si>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</si>
  <si>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</si>
  <si>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</si>
  <si>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</si>
  <si>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</si>
  <si>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</si>
  <si>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</si>
  <si>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</si>
  <si>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</si>
  <si>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</si>
  <si>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</si>
  <si>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</si>
  <si>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</si>
  <si>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</si>
  <si>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</si>
  <si>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</si>
  <si>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</si>
  <si>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</si>
  <si>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</si>
  <si>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</si>
  <si>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</si>
  <si>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</si>
  <si>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</si>
  <si>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</si>
  <si>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</si>
  <si>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</si>
  <si>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</si>
  <si>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</si>
  <si>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</si>
  <si>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</si>
  <si>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</si>
  <si>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</si>
  <si>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</si>
  <si>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</si>
  <si>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</si>
  <si>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</si>
  <si>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</si>
  <si>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</si>
  <si>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</si>
  <si>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</si>
  <si>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</si>
  <si>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</si>
  <si>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</si>
  <si>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</si>
  <si>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</si>
  <si>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</si>
  <si>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</si>
  <si>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</si>
  <si>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</si>
  <si>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</si>
  <si>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</si>
  <si>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</si>
  <si>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</si>
  <si>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</si>
  <si>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</si>
  <si>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</si>
  <si>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</si>
  <si>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</si>
  <si>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</si>
  <si>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</si>
  <si>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</si>
  <si>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</si>
  <si>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</si>
  <si>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</si>
  <si>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</si>
  <si>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</si>
  <si>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</si>
  <si>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</si>
  <si>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</si>
  <si>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</si>
  <si>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</si>
  <si>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</si>
  <si>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</si>
  <si>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</si>
  <si>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</si>
  <si>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</si>
  <si>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</si>
  <si>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</si>
  <si>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</si>
  <si>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</si>
  <si>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</si>
  <si>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</si>
  <si>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</si>
  <si>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</si>
  <si>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</si>
  <si>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</si>
  <si>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</si>
  <si>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</si>
  <si>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</si>
  <si>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</si>
  <si>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</si>
  <si>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</si>
  <si>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</si>
  <si>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</si>
  <si>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</si>
  <si>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</si>
  <si>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</si>
  <si>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</si>
  <si>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</si>
  <si>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</si>
  <si>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</si>
  <si>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</si>
  <si>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</si>
  <si>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</si>
  <si>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</si>
  <si>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</si>
  <si>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</si>
  <si>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</si>
  <si>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</si>
  <si>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</si>
  <si>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</si>
  <si>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</si>
  <si>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</si>
  <si>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</si>
  <si>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</si>
  <si>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</si>
  <si>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</si>
  <si>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</si>
  <si>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</si>
  <si>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</si>
  <si>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</si>
  <si>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</si>
  <si>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</si>
  <si>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</si>
  <si>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</si>
  <si>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</si>
  <si>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</si>
  <si>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</si>
  <si>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</si>
  <si>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</si>
  <si>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</si>
  <si>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</si>
  <si>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</si>
  <si>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</si>
  <si>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</si>
  <si>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</si>
  <si>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</si>
  <si>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</si>
  <si>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</si>
  <si>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</si>
  <si>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</si>
  <si>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</si>
  <si>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</si>
  <si>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</si>
  <si>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</si>
  <si>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</si>
  <si>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</si>
  <si>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</si>
  <si>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</si>
  <si>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</si>
  <si>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</si>
  <si>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</si>
  <si>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</si>
  <si>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</si>
  <si>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</si>
  <si>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</si>
  <si>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</si>
  <si>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</si>
  <si>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</si>
  <si>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</si>
  <si>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</si>
  <si>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</si>
  <si>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</si>
  <si>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</si>
  <si>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</si>
  <si>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</si>
  <si>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</si>
  <si>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</si>
  <si>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</si>
  <si>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</si>
  <si>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</si>
  <si>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</si>
  <si>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</si>
  <si>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</si>
  <si>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</si>
  <si>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</si>
  <si>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</si>
  <si>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</si>
  <si>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</si>
  <si>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</si>
  <si>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</si>
  <si>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</si>
  <si>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</si>
  <si>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</si>
  <si>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</si>
  <si>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</si>
  <si>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</si>
  <si>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</si>
  <si>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</si>
  <si>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</si>
  <si>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</si>
  <si>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</si>
  <si>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</si>
  <si>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</si>
  <si>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</si>
  <si>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</si>
  <si>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</si>
  <si>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</si>
  <si>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</si>
  <si>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</si>
  <si>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</si>
  <si>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</si>
  <si>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</si>
  <si>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</si>
  <si>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</si>
  <si>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</si>
  <si>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</si>
  <si>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</si>
  <si>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</si>
  <si>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</si>
  <si>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</si>
  <si>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</si>
  <si>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</si>
  <si>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</si>
  <si>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</si>
  <si>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</si>
  <si>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</si>
  <si>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</si>
  <si>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</si>
  <si>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</si>
  <si>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</si>
  <si>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</si>
  <si>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</si>
  <si>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</si>
  <si>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</si>
  <si>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</si>
  <si>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</si>
  <si>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</si>
  <si>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</si>
  <si>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</si>
  <si>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</si>
  <si>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</si>
  <si>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</si>
  <si>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</si>
  <si>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</si>
  <si>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</si>
  <si>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</si>
  <si>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</si>
  <si>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</si>
  <si>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</si>
  <si>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</si>
  <si>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</si>
  <si>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</si>
  <si>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</si>
  <si>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</si>
  <si>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</si>
  <si>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</si>
  <si>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</si>
  <si>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</si>
  <si>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</si>
  <si>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</si>
  <si>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</si>
  <si>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</si>
  <si>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</si>
  <si>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</si>
  <si>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</si>
  <si>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</si>
  <si>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</si>
  <si>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</si>
  <si>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</si>
  <si>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</si>
  <si>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</si>
  <si>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</si>
  <si>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</si>
  <si>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</si>
  <si>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</si>
  <si>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</si>
  <si>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</si>
  <si>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</si>
  <si>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</si>
  <si>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</si>
  <si>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</si>
  <si>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</si>
  <si>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</si>
  <si>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</si>
  <si>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</si>
  <si>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</si>
  <si>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</si>
  <si>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</si>
  <si>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</si>
  <si>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</si>
  <si>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</si>
  <si>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</si>
  <si>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</si>
  <si>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</si>
  <si>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</si>
  <si>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</si>
  <si>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</si>
  <si>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</si>
  <si>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</si>
  <si>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</si>
  <si>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</si>
  <si>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</si>
  <si>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</si>
  <si>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</si>
  <si>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</si>
  <si>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</si>
  <si>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</si>
  <si>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</si>
  <si>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</si>
  <si>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</si>
  <si>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</si>
  <si>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</si>
  <si>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</si>
  <si>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</si>
  <si>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</si>
  <si>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</si>
  <si>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</si>
  <si>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</si>
  <si>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</si>
  <si>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</si>
  <si>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</si>
  <si>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</si>
  <si>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</si>
  <si>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</si>
  <si>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</si>
  <si>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</si>
  <si>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</si>
  <si>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</si>
  <si>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</si>
  <si>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</si>
  <si>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</si>
  <si>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</si>
  <si>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</si>
  <si>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</si>
  <si>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</si>
  <si>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</si>
  <si>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</si>
  <si>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</si>
  <si>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</si>
  <si>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</si>
  <si>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</si>
  <si>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</si>
  <si>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</si>
  <si>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</si>
  <si>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</si>
  <si>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</si>
  <si>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</si>
  <si>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</si>
  <si>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</si>
  <si>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</si>
  <si>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</si>
  <si>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</si>
  <si>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</si>
  <si>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</si>
  <si>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</si>
  <si>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</si>
  <si>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</si>
  <si>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</si>
  <si>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</si>
  <si>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</si>
  <si>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</si>
  <si>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</si>
  <si>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</si>
  <si>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</si>
  <si>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</si>
  <si>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</si>
  <si>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</si>
  <si>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</si>
  <si>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</si>
  <si>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</si>
  <si>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</si>
  <si>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</si>
  <si>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</si>
  <si>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</si>
  <si>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</si>
  <si>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</si>
  <si>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</si>
  <si>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</si>
  <si>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</si>
  <si>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</si>
  <si>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</si>
  <si>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</si>
  <si>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</si>
  <si>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</si>
  <si>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</si>
  <si>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</si>
  <si>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</si>
  <si>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</si>
  <si>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</si>
  <si>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</si>
  <si>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</si>
  <si>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</si>
  <si>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</si>
  <si>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</si>
  <si>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</si>
  <si>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</si>
  <si>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</si>
  <si>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</si>
  <si>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</si>
  <si>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</si>
  <si>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</si>
  <si>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</si>
  <si>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</si>
  <si>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</si>
  <si>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</si>
  <si>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</si>
  <si>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</si>
  <si>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</si>
  <si>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</si>
  <si>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</si>
  <si>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</si>
  <si>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</si>
  <si>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</si>
  <si>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</si>
  <si>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</si>
  <si>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</si>
  <si>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</si>
  <si>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</si>
  <si>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</si>
  <si>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</si>
  <si>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</si>
  <si>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</si>
  <si>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</si>
  <si>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</si>
  <si>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</si>
  <si>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</si>
  <si>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</si>
  <si>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</si>
  <si>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</si>
  <si>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</si>
  <si>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</si>
  <si>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</si>
  <si>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</si>
  <si>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</si>
  <si>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</si>
  <si>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</si>
  <si>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</si>
  <si>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</si>
  <si>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</si>
  <si>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</si>
  <si>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</si>
  <si>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</si>
  <si>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</si>
  <si>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</si>
  <si>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</si>
  <si>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</si>
  <si>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</si>
  <si>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</si>
  <si>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</si>
  <si>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</si>
  <si>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</si>
  <si>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</si>
  <si>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</si>
  <si>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</si>
  <si>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</si>
  <si>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</si>
  <si>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</si>
  <si>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</si>
  <si>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</si>
  <si>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</si>
  <si>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</si>
  <si>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</si>
  <si>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</si>
  <si>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</si>
  <si>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</si>
  <si>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</si>
  <si>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</si>
  <si>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</si>
  <si>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</si>
  <si>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</si>
  <si>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</si>
  <si>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</si>
  <si>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</si>
  <si>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</si>
  <si>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</si>
  <si>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</si>
  <si>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</si>
  <si>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</si>
  <si>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</si>
  <si>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</si>
  <si>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</si>
  <si>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</si>
  <si>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</si>
  <si>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</si>
  <si>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</si>
  <si>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</si>
  <si>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</si>
  <si>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</si>
  <si>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</si>
  <si>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</si>
  <si>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</si>
  <si>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</si>
  <si>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</si>
  <si>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</si>
  <si>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</si>
  <si>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</si>
  <si>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</si>
  <si>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</si>
  <si>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</si>
  <si>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</si>
  <si>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</si>
  <si>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</si>
  <si>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</si>
  <si>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</si>
  <si>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</si>
  <si>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</si>
  <si>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</si>
  <si>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</si>
  <si>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</si>
  <si>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</si>
  <si>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</si>
  <si>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</si>
  <si>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</si>
  <si>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</si>
  <si>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</si>
  <si>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</si>
  <si>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</si>
  <si>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</si>
  <si>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</si>
  <si>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</si>
  <si>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</si>
  <si>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</si>
  <si>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</si>
  <si>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</si>
  <si>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</si>
  <si>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</si>
  <si>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</si>
  <si>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</si>
  <si>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</si>
  <si>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</si>
  <si>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</si>
  <si>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</si>
  <si>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</si>
  <si>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</si>
  <si>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</si>
  <si>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</si>
  <si>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</si>
  <si>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</si>
  <si>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</si>
  <si>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</si>
  <si>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</si>
  <si>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</si>
  <si>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</si>
  <si>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</si>
  <si>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</si>
  <si>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</si>
  <si>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</si>
  <si>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</si>
  <si>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</si>
  <si>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</si>
  <si>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</si>
  <si>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</si>
  <si>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</si>
  <si>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</si>
  <si>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</si>
  <si>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</si>
  <si>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</si>
  <si>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</si>
  <si>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</si>
  <si>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</si>
  <si>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</si>
  <si>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</si>
  <si>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</si>
  <si>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</si>
  <si>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</si>
  <si>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</si>
  <si>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</si>
  <si>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</si>
  <si>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</si>
  <si>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</si>
  <si>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</si>
  <si>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</si>
  <si>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</si>
  <si>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</si>
  <si>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</si>
  <si>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</si>
  <si>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</si>
  <si>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</si>
  <si>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</si>
  <si>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</si>
  <si>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</si>
  <si>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</si>
  <si>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</si>
  <si>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</si>
  <si>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</si>
  <si>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</si>
  <si>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</si>
  <si>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</si>
  <si>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</si>
  <si>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</si>
  <si>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</si>
  <si>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</si>
  <si>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</si>
  <si>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</si>
  <si>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</si>
  <si>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</si>
  <si>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</si>
  <si>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</si>
  <si>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</si>
  <si>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</si>
  <si>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</si>
  <si>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</si>
  <si>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</si>
  <si>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</si>
  <si>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</si>
  <si>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</si>
  <si>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</si>
  <si>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</si>
  <si>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</si>
  <si>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</si>
  <si>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</si>
  <si>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</si>
  <si>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</si>
  <si>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</si>
  <si>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</si>
  <si>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</si>
  <si>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</si>
  <si>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</si>
  <si>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</si>
  <si>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</si>
  <si>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</si>
  <si>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</si>
  <si>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</si>
  <si>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</si>
  <si>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</si>
  <si>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</si>
  <si>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</si>
  <si>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</si>
  <si>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</si>
  <si>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</si>
  <si>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</si>
  <si>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</si>
  <si>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</si>
  <si>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</si>
  <si>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</si>
  <si>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</si>
  <si>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</si>
  <si>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</si>
  <si>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</si>
  <si>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</si>
  <si>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</si>
  <si>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</si>
  <si>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</si>
  <si>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</si>
  <si>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</si>
  <si>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</si>
  <si>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</si>
  <si>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</si>
  <si>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</si>
  <si>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</si>
  <si>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</si>
  <si>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</si>
  <si>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</si>
  <si>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</si>
  <si>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</si>
  <si>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</si>
  <si>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</si>
  <si>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</si>
  <si>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</si>
  <si>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</si>
  <si>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</si>
  <si>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</si>
  <si>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</si>
  <si>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</si>
  <si>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</si>
  <si>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</si>
  <si>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</si>
  <si>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</si>
  <si>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</si>
  <si>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</si>
  <si>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</si>
  <si>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</si>
  <si>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</si>
  <si>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</si>
  <si>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</si>
  <si>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</si>
  <si>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</si>
  <si>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</si>
  <si>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</si>
  <si>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</si>
  <si>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</si>
  <si>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</si>
  <si>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</si>
  <si>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</si>
  <si>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</si>
  <si>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</si>
  <si>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</si>
  <si>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</si>
  <si>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</si>
  <si>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</si>
  <si>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</si>
  <si>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</si>
  <si>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</si>
  <si>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</si>
  <si>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</si>
  <si>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</si>
  <si>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</si>
  <si>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</si>
  <si>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</si>
  <si>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</si>
  <si>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</si>
  <si>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</si>
  <si>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</si>
  <si>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</si>
  <si>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</si>
  <si>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</si>
  <si>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</si>
  <si>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</si>
  <si>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</si>
  <si>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</si>
  <si>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</si>
  <si>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</si>
  <si>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</si>
  <si>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</si>
  <si>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</si>
  <si>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</si>
  <si>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</si>
  <si>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</si>
  <si>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</si>
  <si>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</si>
  <si>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</si>
  <si>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</si>
  <si>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</si>
  <si>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</si>
  <si>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</si>
  <si>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</si>
  <si>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</si>
  <si>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</si>
  <si>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</si>
  <si>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</si>
  <si>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</si>
  <si>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</si>
  <si>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</si>
  <si>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</si>
  <si>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</si>
  <si>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</si>
  <si>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</si>
  <si>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</si>
  <si>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</si>
  <si>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</si>
  <si>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</si>
  <si>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</si>
  <si>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</si>
  <si>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</si>
  <si>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</si>
  <si>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</si>
  <si>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</si>
  <si>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</si>
  <si>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</si>
  <si>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</si>
  <si>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</si>
  <si>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</si>
  <si>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</si>
  <si>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</si>
  <si>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</si>
  <si>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</si>
  <si>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</si>
  <si>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</si>
  <si>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</si>
  <si>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</si>
  <si>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</si>
  <si>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</si>
  <si>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</si>
  <si>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</si>
  <si>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</si>
  <si>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</si>
  <si>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</si>
  <si>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</si>
  <si>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</si>
  <si>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</si>
  <si>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</si>
  <si>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</si>
  <si>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</si>
  <si>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</si>
  <si>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</si>
  <si>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</si>
  <si>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</si>
  <si>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</si>
  <si>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</si>
  <si>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</si>
  <si>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</si>
  <si>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</si>
  <si>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</si>
  <si>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</si>
  <si>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</si>
  <si>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</si>
  <si>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</si>
  <si>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</si>
  <si>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</si>
  <si>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</si>
  <si>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</si>
  <si>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</si>
  <si>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</si>
  <si>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</si>
  <si>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</si>
  <si>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</si>
  <si>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</si>
  <si>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</si>
  <si>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</si>
  <si>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</si>
  <si>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</si>
  <si>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</si>
  <si>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</si>
  <si>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</si>
  <si>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</si>
  <si>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</si>
  <si>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</si>
  <si>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</si>
  <si>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</si>
  <si>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</si>
  <si>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</si>
  <si>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</si>
  <si>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</si>
  <si>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</si>
  <si>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</si>
  <si>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</si>
  <si>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</si>
  <si>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</si>
  <si>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</si>
  <si>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</si>
  <si>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</si>
  <si>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</si>
  <si>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</si>
  <si>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</si>
  <si>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</si>
  <si>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</si>
  <si>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</si>
  <si>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</si>
  <si>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</si>
  <si>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</si>
  <si>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</si>
  <si>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</si>
  <si>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</si>
  <si>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</si>
  <si>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</si>
  <si>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</si>
  <si>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</si>
  <si>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</si>
  <si>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</si>
  <si>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</si>
  <si>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</si>
  <si>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</si>
  <si>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</si>
  <si>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</si>
  <si>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</si>
  <si>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</si>
  <si>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</si>
  <si>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</si>
  <si>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</si>
  <si>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</si>
  <si>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</si>
  <si>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</si>
  <si>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</si>
  <si>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</si>
  <si>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</si>
  <si>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</si>
  <si>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</si>
  <si>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</si>
  <si>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</si>
  <si>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</si>
  <si>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</si>
  <si>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</si>
  <si>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</si>
  <si>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</si>
  <si>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</si>
  <si>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</si>
  <si>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</si>
  <si>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</si>
  <si>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</si>
  <si>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</si>
  <si>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</si>
  <si>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</si>
  <si>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</si>
  <si>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</si>
  <si>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</si>
  <si>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</si>
  <si>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</si>
  <si>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</si>
  <si>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</si>
  <si>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</si>
  <si>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</si>
  <si>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</si>
  <si>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</si>
  <si>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</si>
  <si>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</si>
  <si>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</si>
  <si>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</si>
  <si>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</si>
  <si>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</si>
  <si>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</si>
  <si>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</si>
  <si>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</si>
  <si>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</si>
  <si>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</si>
  <si>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</si>
  <si>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</si>
  <si>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</si>
  <si>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</si>
  <si>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</si>
  <si>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</si>
  <si>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</si>
  <si>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</si>
  <si>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</si>
  <si>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</si>
  <si>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</si>
  <si>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</si>
  <si>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</si>
  <si>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</si>
  <si>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</si>
  <si>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</si>
  <si>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</si>
  <si>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</si>
  <si>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</si>
  <si>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</si>
  <si>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</si>
  <si>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</si>
  <si>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</si>
  <si>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</si>
  <si>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</si>
  <si>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</si>
  <si>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</si>
  <si>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</si>
  <si>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</si>
  <si>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</si>
  <si>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</si>
  <si>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</si>
  <si>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</si>
  <si>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</si>
  <si>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</si>
  <si>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</si>
  <si>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</si>
  <si>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</si>
  <si>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</si>
  <si>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</si>
  <si>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</si>
  <si>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</si>
  <si>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</si>
  <si>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</si>
  <si>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</si>
  <si>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</si>
  <si>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</si>
  <si>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</si>
  <si>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</si>
  <si>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</si>
  <si>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</si>
  <si>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</si>
  <si>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</si>
  <si>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</si>
  <si>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</si>
  <si>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</si>
  <si>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</si>
  <si>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</si>
  <si>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</si>
  <si>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</si>
  <si>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</si>
  <si>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</si>
  <si>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</si>
  <si>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</si>
  <si>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</si>
  <si>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</si>
  <si>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</si>
  <si>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</si>
  <si>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</si>
  <si>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</si>
  <si>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</si>
  <si>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</si>
  <si>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</si>
  <si>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</si>
  <si>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</si>
  <si>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</si>
  <si>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</si>
  <si>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</si>
  <si>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</si>
  <si>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</si>
  <si>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</si>
  <si>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</si>
  <si>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</si>
  <si>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</si>
  <si>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</si>
  <si>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</si>
  <si>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</si>
  <si>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</si>
  <si>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</si>
  <si>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</si>
  <si>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</si>
  <si>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</si>
  <si>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</si>
  <si>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</si>
  <si>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</si>
  <si>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</si>
  <si>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</si>
  <si>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</si>
  <si>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</si>
  <si>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</si>
  <si>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</si>
  <si>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</si>
  <si>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</si>
  <si>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</si>
  <si>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</si>
  <si>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</si>
  <si>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</si>
  <si>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</si>
  <si>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</si>
  <si>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</si>
  <si>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</si>
  <si>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</si>
  <si>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</si>
  <si>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</si>
  <si>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</si>
  <si>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</si>
  <si>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</si>
  <si>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</si>
  <si>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</si>
  <si>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</si>
  <si>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</si>
  <si>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</si>
  <si>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</si>
  <si>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</si>
  <si>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</si>
  <si>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</si>
  <si>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</si>
  <si>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</si>
  <si>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</si>
  <si>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</si>
  <si>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</si>
  <si>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</si>
  <si>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</si>
  <si>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</si>
  <si>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</si>
  <si>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</si>
  <si>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</si>
  <si>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</si>
  <si>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</si>
  <si>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</si>
  <si>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</si>
  <si>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</si>
  <si>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</si>
  <si>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</si>
  <si>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</si>
  <si>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</si>
  <si>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</si>
  <si>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</si>
  <si>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</si>
  <si>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</si>
  <si>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</si>
  <si>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</si>
  <si>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</si>
  <si>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</si>
  <si>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</si>
  <si>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</si>
  <si>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</si>
  <si>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</si>
  <si>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</si>
  <si>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</si>
  <si>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</si>
  <si>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</si>
  <si>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</si>
  <si>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</si>
  <si>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</si>
  <si>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</si>
  <si>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</si>
  <si>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</si>
  <si>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</si>
  <si>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</si>
  <si>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</si>
  <si>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</si>
  <si>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</si>
  <si>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</si>
  <si>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</si>
  <si>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</si>
  <si>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</si>
  <si>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</si>
  <si>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</si>
  <si>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</si>
  <si>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</si>
  <si>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</si>
  <si>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</si>
  <si>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</si>
  <si>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</si>
  <si>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</si>
  <si>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</si>
  <si>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</si>
  <si>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</si>
  <si>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</si>
  <si>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</si>
  <si>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</si>
  <si>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</si>
  <si>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</si>
  <si>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</si>
  <si>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</si>
  <si>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</si>
  <si>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</si>
  <si>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</si>
  <si>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</si>
  <si>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</si>
  <si>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</si>
  <si>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</si>
  <si>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</si>
  <si>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</si>
  <si>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</si>
  <si>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</si>
  <si>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</si>
  <si>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</si>
  <si>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</si>
  <si>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</si>
  <si>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</si>
  <si>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</si>
  <si>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</si>
  <si>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</si>
  <si>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</si>
  <si>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</si>
  <si>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</si>
  <si>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</si>
  <si>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</si>
  <si>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</si>
  <si>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</si>
  <si>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</si>
  <si>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</si>
  <si>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</si>
  <si>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</si>
  <si>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</si>
  <si>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</si>
  <si>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</si>
  <si>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</si>
  <si>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</si>
  <si>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</si>
  <si>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</si>
  <si>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</si>
  <si>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</si>
  <si>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</si>
  <si>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</si>
  <si>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</si>
  <si>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</si>
  <si>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</si>
  <si>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</si>
  <si>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</si>
  <si>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</si>
  <si>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</si>
  <si>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</si>
  <si>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</si>
  <si>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</si>
  <si>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</si>
  <si>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</si>
  <si>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</si>
  <si>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</si>
  <si>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</si>
  <si>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</si>
  <si>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</si>
  <si>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</si>
  <si>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</si>
  <si>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</si>
  <si>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</si>
  <si>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</si>
  <si>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</si>
  <si>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</si>
  <si>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</si>
  <si>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</si>
  <si>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</si>
  <si>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</si>
  <si>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</si>
  <si>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</si>
  <si>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</si>
  <si>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</si>
  <si>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</si>
  <si>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</si>
  <si>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</si>
  <si>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</si>
  <si>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</si>
  <si>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</si>
  <si>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</si>
  <si>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</si>
  <si>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</si>
  <si>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</si>
  <si>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</si>
  <si>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</si>
  <si>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</si>
  <si>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</si>
  <si>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</si>
  <si>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</si>
  <si>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</si>
  <si>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</si>
  <si>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</si>
  <si>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</si>
  <si>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</si>
  <si>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</si>
  <si>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</si>
  <si>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</si>
  <si>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</si>
  <si>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</si>
  <si>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</si>
  <si>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</si>
  <si>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</si>
  <si>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</si>
  <si>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</si>
  <si>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</si>
  <si>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</si>
  <si>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</si>
  <si>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</si>
  <si>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</si>
  <si>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</si>
  <si>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</si>
  <si>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</si>
  <si>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</si>
  <si>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</si>
  <si>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</si>
  <si>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</si>
  <si>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</si>
  <si>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</si>
  <si>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</si>
  <si>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</si>
  <si>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</si>
  <si>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</si>
  <si>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</si>
  <si>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</si>
  <si>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</si>
  <si>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</si>
  <si>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</si>
  <si>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</si>
  <si>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</si>
  <si>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</si>
  <si>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</si>
  <si>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</si>
  <si>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</si>
  <si>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</si>
  <si>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</si>
  <si>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</si>
  <si>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</si>
  <si>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</si>
  <si>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</si>
  <si>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</si>
  <si>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</si>
  <si>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</si>
  <si>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</si>
  <si>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</si>
  <si>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</si>
  <si>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</si>
  <si>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</si>
  <si>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</si>
  <si>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</si>
  <si>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</si>
  <si>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</si>
  <si>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</si>
  <si>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</si>
  <si>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</si>
  <si>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</si>
  <si>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</si>
  <si>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</si>
  <si>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</si>
  <si>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</si>
  <si>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</si>
  <si>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</si>
  <si>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</si>
  <si>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</si>
  <si>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</si>
  <si>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</si>
  <si>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</si>
  <si>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</si>
  <si>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</si>
  <si>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</si>
  <si>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</si>
  <si>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</si>
  <si>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</si>
  <si>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</si>
  <si>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</si>
  <si>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</si>
  <si>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</si>
  <si>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</si>
  <si>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</si>
  <si>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</si>
  <si>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</si>
  <si>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</si>
  <si>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</si>
  <si>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</si>
  <si>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</si>
  <si>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</si>
  <si>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</si>
  <si>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</si>
  <si>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</si>
  <si>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</si>
  <si>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</si>
  <si>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</si>
  <si>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</si>
  <si>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</si>
  <si>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</si>
  <si>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</si>
  <si>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</si>
  <si>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</si>
  <si>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</si>
  <si>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</si>
  <si>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</si>
  <si>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</si>
  <si>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</si>
  <si>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</si>
  <si>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</si>
  <si>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</si>
  <si>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</si>
  <si>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</si>
  <si>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</si>
  <si>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</si>
  <si>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</si>
  <si>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</si>
  <si>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</si>
  <si>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</si>
  <si>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</si>
  <si>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</si>
  <si>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</si>
  <si>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</si>
  <si>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</si>
  <si>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</si>
  <si>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</si>
  <si>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</si>
  <si>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</si>
  <si>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</si>
  <si>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</si>
  <si>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</si>
  <si>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</si>
  <si>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</si>
  <si>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</si>
  <si>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</si>
  <si>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</si>
  <si>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</si>
  <si>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</si>
  <si>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</si>
  <si>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</si>
  <si>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</si>
  <si>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</si>
  <si>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</si>
  <si>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</si>
  <si>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</si>
  <si>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</si>
  <si>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</si>
  <si>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</si>
  <si>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</si>
  <si>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</si>
  <si>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</si>
  <si>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</si>
  <si>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</si>
  <si>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</si>
  <si>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</si>
  <si>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</si>
  <si>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</si>
  <si>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</si>
  <si>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</si>
  <si>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</si>
  <si>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</si>
  <si>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</si>
  <si>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</si>
  <si>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</si>
  <si>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</si>
  <si>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</si>
  <si>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</si>
  <si>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</si>
  <si>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</si>
  <si>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</si>
  <si>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</si>
  <si>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</si>
  <si>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</si>
  <si>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</si>
  <si>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</si>
  <si>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</si>
  <si>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</si>
  <si>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</si>
  <si>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</si>
  <si>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</si>
  <si>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</si>
  <si>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</si>
  <si>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</si>
  <si>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</si>
  <si>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</si>
  <si>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</si>
  <si>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</si>
  <si>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</si>
  <si>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</si>
  <si>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</si>
  <si>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</si>
  <si>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</si>
  <si>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</si>
  <si>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</si>
  <si>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</si>
  <si>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</si>
  <si>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</si>
  <si>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</si>
  <si>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</si>
  <si>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</si>
  <si>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</si>
  <si>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</si>
  <si>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</si>
  <si>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</si>
  <si>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</si>
  <si>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</si>
  <si>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</si>
  <si>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</si>
  <si>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</si>
  <si>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</si>
  <si>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</si>
  <si>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</si>
  <si>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</si>
  <si>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</si>
  <si>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</si>
  <si>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</si>
  <si>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</si>
  <si>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</si>
  <si>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</si>
  <si>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</si>
  <si>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</si>
  <si>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</si>
  <si>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</si>
  <si>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</si>
  <si>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</si>
  <si>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</si>
  <si>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</si>
  <si>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</si>
  <si>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</si>
  <si>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</si>
  <si>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</si>
  <si>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</si>
  <si>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</si>
  <si>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</si>
  <si>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</si>
  <si>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</si>
  <si>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</si>
  <si>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</si>
  <si>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</si>
  <si>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</si>
  <si>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</si>
  <si>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</si>
  <si>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</si>
  <si>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</si>
  <si>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</si>
  <si>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</si>
  <si>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</si>
  <si>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</si>
  <si>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</si>
  <si>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</si>
  <si>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</si>
  <si>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</si>
  <si>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</si>
  <si>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</si>
  <si>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</si>
  <si>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</si>
  <si>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</si>
  <si>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</si>
  <si>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</si>
  <si>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</si>
  <si>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</si>
  <si>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</si>
  <si>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</si>
  <si>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</si>
  <si>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</si>
  <si>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</si>
  <si>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</si>
  <si>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</si>
  <si>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</si>
  <si>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</si>
  <si>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</si>
  <si>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</si>
  <si>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</si>
  <si>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</si>
  <si>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</si>
  <si>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</si>
  <si>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</si>
  <si>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</si>
  <si>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</si>
  <si>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</si>
  <si>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</si>
  <si>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</si>
  <si>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</si>
  <si>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</si>
  <si>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</si>
  <si>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</si>
  <si>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</si>
  <si>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</si>
  <si>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</si>
  <si>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</si>
  <si>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</si>
  <si>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</si>
  <si>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</si>
  <si>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</si>
  <si>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</si>
  <si>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</si>
  <si>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</si>
  <si>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</si>
  <si>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</si>
  <si>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</si>
  <si>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</si>
  <si>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</si>
  <si>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</si>
  <si>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</si>
  <si>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</si>
  <si>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</si>
  <si>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</si>
  <si>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</si>
  <si>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</si>
  <si>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</si>
  <si>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</si>
  <si>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</si>
  <si>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</si>
  <si>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</si>
  <si>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</si>
  <si>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</si>
  <si>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</si>
  <si>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</si>
  <si>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</si>
  <si>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</si>
  <si>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</si>
  <si>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</si>
  <si>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</si>
  <si>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</si>
  <si>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</si>
  <si>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</si>
  <si>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</si>
  <si>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</si>
  <si>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</si>
  <si>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</si>
  <si>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</si>
  <si>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</si>
  <si>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</si>
  <si>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</si>
  <si>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</si>
  <si>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</si>
  <si>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</si>
  <si>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</si>
  <si>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</si>
  <si>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</si>
  <si>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</si>
  <si>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</si>
  <si>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</si>
  <si>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</si>
  <si>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</si>
  <si>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</si>
  <si>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</si>
  <si>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</si>
  <si>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</si>
  <si>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</si>
  <si>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</si>
  <si>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</si>
  <si>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</si>
  <si>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</si>
  <si>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</si>
  <si>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</si>
  <si>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</si>
  <si>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</si>
  <si>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</si>
  <si>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</si>
  <si>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</si>
  <si>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</si>
  <si>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</si>
  <si>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</si>
  <si>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</si>
  <si>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</si>
  <si>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</si>
  <si>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</si>
  <si>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</si>
  <si>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</si>
  <si>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</si>
  <si>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</si>
  <si>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</si>
  <si>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</si>
  <si>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</si>
  <si>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</si>
  <si>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</si>
  <si>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</si>
  <si>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</si>
  <si>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</si>
  <si>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</si>
  <si>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</si>
  <si>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</si>
  <si>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</si>
  <si>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</si>
  <si>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</si>
  <si>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</si>
  <si>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</si>
  <si>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</si>
  <si>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</si>
  <si>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</si>
  <si>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</si>
  <si>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</si>
  <si>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</si>
  <si>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</si>
  <si>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</si>
  <si>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</si>
  <si>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</si>
  <si>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</si>
  <si>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</si>
  <si>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</si>
  <si>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</si>
  <si>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</si>
  <si>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</si>
  <si>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</si>
  <si>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</si>
  <si>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</si>
  <si>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</si>
  <si>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</si>
  <si>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</si>
  <si>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</si>
  <si>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</si>
  <si>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</si>
  <si>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</si>
  <si>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</si>
  <si>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</si>
  <si>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</si>
  <si>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</si>
  <si>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</si>
  <si>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</si>
  <si>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</si>
  <si>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</si>
  <si>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</si>
  <si>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</si>
  <si>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</si>
  <si>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</si>
  <si>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</si>
  <si>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</si>
  <si>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</si>
  <si>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</si>
  <si>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</si>
  <si>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</si>
  <si>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</si>
  <si>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</si>
  <si>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</si>
  <si>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</si>
  <si>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</si>
  <si>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</si>
  <si>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</si>
  <si>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</si>
  <si>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</si>
  <si>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</si>
  <si>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</si>
  <si>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</si>
  <si>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</si>
  <si>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</si>
  <si>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</si>
  <si>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</si>
  <si>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</si>
  <si>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</si>
  <si>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</si>
  <si>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</si>
  <si>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</si>
  <si>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</si>
  <si>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</si>
  <si>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</si>
  <si>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</si>
  <si>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</si>
  <si>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</si>
  <si>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</si>
  <si>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</si>
  <si>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</si>
  <si>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</si>
  <si>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</si>
  <si>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</si>
  <si>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</si>
  <si>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</si>
  <si>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</si>
  <si>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</si>
  <si>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</si>
  <si>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</si>
  <si>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</si>
  <si>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</si>
  <si>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</si>
  <si>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</si>
  <si>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</si>
  <si>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</si>
  <si>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</si>
  <si>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</si>
  <si>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</si>
  <si>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</si>
  <si>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</si>
  <si>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</si>
  <si>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</si>
  <si>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</si>
  <si>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</si>
  <si>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</si>
  <si>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</si>
  <si>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</si>
  <si>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</si>
  <si>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</si>
  <si>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</si>
  <si>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</si>
  <si>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</si>
  <si>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</si>
  <si>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</si>
  <si>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</si>
  <si>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</si>
  <si>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</si>
  <si>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</si>
  <si>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</si>
  <si>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</si>
  <si>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</si>
  <si>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</si>
  <si>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</si>
  <si>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</si>
  <si>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</si>
  <si>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</si>
  <si>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</si>
  <si>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</si>
  <si>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</si>
  <si>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</si>
  <si>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</si>
  <si>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</si>
  <si>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</si>
  <si>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</si>
  <si>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</si>
  <si>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</si>
  <si>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</si>
  <si>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</si>
  <si>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</si>
  <si>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</si>
  <si>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</si>
  <si>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</si>
  <si>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</si>
  <si>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</si>
  <si>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</si>
  <si>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</si>
  <si>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</si>
  <si>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</si>
  <si>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</si>
  <si>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</si>
  <si>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</si>
  <si>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</si>
  <si>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</si>
  <si>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</si>
  <si>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</si>
  <si>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</si>
  <si>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</si>
  <si>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</si>
  <si>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</si>
  <si>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</si>
  <si>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</si>
  <si>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</si>
  <si>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</si>
  <si>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</si>
  <si>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</si>
  <si>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</si>
  <si>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</si>
  <si>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</si>
  <si>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</si>
  <si>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</si>
  <si>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</si>
  <si>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</si>
  <si>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</si>
  <si>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</si>
  <si>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</si>
  <si>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</si>
  <si>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</si>
  <si>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</si>
  <si>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</si>
  <si>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</si>
  <si>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</si>
  <si>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</si>
  <si>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</si>
  <si>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</si>
  <si>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</si>
  <si>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</si>
  <si>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</si>
  <si>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</si>
  <si>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</si>
  <si>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</si>
  <si>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</si>
  <si>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</si>
  <si>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</si>
  <si>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</si>
  <si>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</si>
  <si>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</si>
  <si>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</si>
  <si>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</si>
  <si>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</si>
  <si>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</si>
  <si>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</si>
  <si>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</si>
  <si>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</si>
  <si>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</si>
  <si>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</si>
  <si>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</si>
  <si>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</si>
  <si>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</si>
  <si>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</si>
  <si>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</si>
  <si>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</si>
  <si>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</si>
  <si>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</si>
  <si>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</si>
  <si>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</si>
  <si>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</si>
  <si>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</si>
  <si>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</si>
  <si>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</si>
  <si>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</si>
  <si>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</si>
  <si>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</si>
  <si>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</si>
  <si>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</si>
  <si>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</si>
  <si>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</si>
  <si>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</si>
  <si>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</si>
  <si>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</si>
  <si>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</si>
  <si>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</si>
  <si>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</si>
  <si>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</si>
  <si>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</si>
  <si>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</si>
  <si>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</si>
  <si>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</si>
  <si>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</si>
  <si>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</si>
  <si>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</si>
  <si>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</si>
  <si>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</si>
  <si>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</si>
  <si>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</si>
  <si>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</si>
  <si>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</si>
  <si>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</si>
  <si>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</si>
  <si>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</si>
  <si>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</si>
  <si>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</si>
  <si>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</si>
  <si>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</si>
  <si>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</si>
  <si>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</si>
  <si>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</si>
  <si>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</si>
  <si>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</si>
  <si>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</si>
  <si>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</si>
  <si>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</si>
  <si>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</si>
  <si>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</si>
  <si>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</si>
  <si>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</si>
  <si>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</si>
  <si>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</si>
  <si>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</si>
  <si>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</si>
  <si>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</si>
  <si>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</si>
  <si>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</si>
  <si>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</si>
  <si>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</si>
  <si>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</si>
  <si>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</si>
  <si>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</si>
  <si>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</si>
  <si>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</si>
  <si>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</si>
  <si>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</si>
  <si>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</si>
  <si>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</si>
  <si>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</si>
  <si>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</si>
  <si>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</si>
  <si>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</si>
  <si>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</si>
  <si>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</si>
  <si>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</si>
  <si>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</si>
  <si>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</si>
  <si>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</si>
  <si>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</si>
  <si>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</si>
  <si>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</si>
  <si>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</si>
  <si>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</si>
  <si>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</si>
  <si>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</si>
  <si>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</si>
  <si>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</si>
  <si>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</si>
  <si>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</si>
  <si>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</si>
  <si>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</si>
  <si>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</si>
  <si>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</si>
  <si>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</si>
  <si>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</si>
  <si>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</si>
  <si>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</si>
  <si>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</si>
  <si>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</si>
  <si>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</si>
  <si>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</si>
  <si>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</si>
  <si>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</si>
  <si>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</si>
  <si>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</si>
  <si>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</si>
  <si>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</si>
  <si>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</si>
  <si>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</si>
  <si>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</si>
  <si>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</si>
  <si>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</si>
  <si>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</si>
  <si>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</si>
  <si>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</si>
  <si>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</si>
  <si>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</si>
  <si>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</si>
  <si>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</si>
  <si>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</si>
  <si>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</si>
  <si>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</si>
  <si>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</si>
  <si>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</si>
  <si>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</si>
  <si>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</si>
  <si>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</si>
  <si>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</si>
  <si>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</si>
  <si>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</si>
  <si>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</si>
  <si>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</si>
  <si>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</si>
  <si>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</si>
  <si>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</si>
  <si>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</si>
  <si>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</si>
  <si>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</si>
  <si>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</si>
  <si>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</si>
  <si>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</si>
  <si>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</si>
  <si>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</si>
  <si>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</si>
  <si>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</si>
  <si>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</si>
  <si>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</si>
  <si>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</si>
  <si>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</si>
  <si>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</si>
  <si>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</si>
  <si>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</si>
  <si>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</si>
  <si>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</si>
  <si>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</si>
  <si>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</si>
  <si>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</si>
  <si>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</si>
  <si>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</si>
  <si>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</si>
  <si>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</si>
  <si>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</si>
  <si>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</si>
  <si>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</si>
  <si>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</si>
  <si>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</si>
  <si>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</si>
  <si>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</si>
  <si>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</si>
  <si>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</si>
  <si>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</si>
  <si>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</si>
  <si>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</si>
  <si>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</si>
  <si>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</si>
  <si>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</si>
  <si>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</si>
  <si>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</si>
  <si>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</si>
  <si>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</si>
  <si>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</si>
  <si>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</si>
  <si>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</si>
  <si>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</si>
  <si>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</si>
  <si>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</si>
  <si>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</si>
  <si>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</si>
  <si>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</si>
  <si>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</si>
  <si>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</si>
  <si>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</si>
  <si>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</si>
  <si>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</si>
  <si>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</si>
  <si>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</si>
  <si>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</si>
  <si>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</si>
  <si>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</si>
  <si>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</si>
  <si>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</si>
  <si>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</si>
  <si>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</si>
  <si>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</si>
  <si>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</si>
  <si>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</si>
  <si>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</si>
  <si>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</si>
  <si>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</si>
  <si>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</si>
  <si>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</si>
  <si>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</si>
  <si>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</si>
  <si>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</si>
  <si>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</si>
  <si>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</si>
  <si>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</si>
  <si>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</si>
  <si>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</si>
  <si>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</si>
  <si>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</si>
  <si>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</si>
  <si>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</si>
  <si>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</si>
  <si>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</si>
  <si>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</si>
  <si>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</si>
  <si>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</si>
  <si>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</si>
  <si>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</si>
  <si>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</si>
  <si>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</si>
  <si>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</si>
  <si>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</si>
  <si>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</si>
  <si>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</si>
  <si>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</si>
  <si>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</si>
  <si>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</si>
  <si>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</si>
  <si>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</si>
  <si>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</si>
  <si>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</si>
  <si>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</si>
  <si>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</si>
  <si>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</si>
  <si>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</si>
  <si>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</si>
  <si>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</si>
  <si>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</si>
  <si>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</si>
  <si>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</si>
  <si>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</si>
  <si>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</si>
  <si>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</si>
  <si>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</si>
  <si>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</si>
  <si>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</si>
  <si>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</si>
  <si>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</si>
  <si>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</si>
  <si>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</si>
  <si>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</si>
  <si>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</si>
  <si>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</si>
  <si>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</si>
  <si>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</si>
  <si>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</si>
  <si>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</si>
  <si>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</si>
  <si>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</si>
  <si>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</si>
  <si>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</si>
  <si>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</si>
  <si>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</si>
  <si>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</si>
  <si>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</si>
  <si>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</si>
  <si>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</si>
  <si>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</si>
  <si>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</si>
  <si>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</si>
  <si>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</si>
  <si>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</si>
  <si>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</si>
  <si>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</si>
  <si>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</si>
  <si>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</si>
  <si>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</si>
  <si>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</si>
  <si>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</si>
  <si>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</si>
  <si>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</si>
  <si>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</si>
  <si>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</si>
  <si>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</si>
  <si>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</si>
  <si>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</si>
  <si>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</si>
  <si>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</si>
  <si>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</si>
  <si>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</si>
  <si>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</si>
  <si>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</si>
  <si>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</si>
  <si>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</si>
  <si>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</si>
  <si>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</si>
  <si>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</si>
  <si>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</si>
  <si>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</si>
  <si>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</si>
  <si>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</si>
  <si>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</si>
  <si>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</si>
  <si>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</si>
  <si>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</si>
  <si>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</si>
  <si>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</si>
  <si>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</si>
  <si>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</si>
  <si>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</si>
  <si>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</si>
  <si>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</si>
  <si>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</si>
  <si>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</si>
  <si>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</si>
  <si>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</si>
  <si>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</si>
  <si>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</si>
  <si>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</si>
  <si>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</si>
  <si>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</si>
  <si>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</si>
  <si>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</si>
  <si>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</si>
  <si>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</si>
  <si>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</si>
  <si>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</si>
  <si>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</si>
  <si>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</si>
  <si>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</si>
  <si>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</si>
  <si>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</si>
  <si>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</si>
  <si>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</si>
  <si>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</si>
  <si>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</si>
  <si>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</si>
  <si>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</si>
  <si>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</si>
  <si>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</si>
  <si>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</si>
  <si>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</si>
  <si>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</si>
  <si>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</si>
  <si>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</si>
  <si>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</si>
  <si>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</si>
  <si>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</si>
  <si>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</si>
  <si>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</si>
  <si>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</si>
  <si>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</si>
  <si>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</si>
  <si>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</si>
  <si>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</si>
  <si>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</si>
  <si>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</si>
  <si>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</si>
  <si>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</si>
  <si>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</si>
  <si>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</si>
  <si>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</si>
  <si>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</si>
  <si>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</si>
  <si>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</si>
  <si>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</si>
  <si>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</si>
  <si>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</si>
  <si>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</si>
  <si>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</si>
  <si>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</si>
  <si>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</si>
  <si>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</si>
  <si>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</si>
  <si>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</si>
  <si>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</si>
  <si>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</si>
  <si>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</si>
  <si>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</si>
  <si>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</si>
  <si>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</si>
  <si>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</si>
  <si>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</si>
  <si>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</si>
  <si>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</si>
  <si>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</si>
  <si>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</si>
  <si>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</si>
  <si>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</si>
  <si>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</si>
  <si>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</si>
  <si>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</si>
  <si>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</si>
  <si>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</si>
  <si>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</si>
  <si>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</si>
  <si>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</si>
  <si>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</si>
  <si>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</si>
  <si>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</si>
  <si>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</si>
  <si>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</si>
  <si>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</si>
  <si>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</si>
  <si>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</si>
  <si>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</si>
  <si>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</si>
  <si>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</si>
  <si>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</si>
  <si>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</si>
  <si>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</si>
  <si>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</si>
  <si>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</si>
  <si>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</si>
  <si>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</si>
  <si>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</si>
  <si>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</si>
  <si>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</si>
  <si>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</si>
  <si>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</si>
  <si>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</si>
  <si>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</si>
  <si>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</si>
  <si>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</si>
  <si>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</si>
  <si>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</si>
  <si>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</si>
  <si>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</si>
  <si>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</si>
  <si>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</si>
  <si>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</si>
  <si>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</si>
  <si>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</si>
  <si>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</si>
  <si>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</si>
  <si>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</si>
  <si>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</si>
  <si>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</si>
  <si>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</si>
  <si>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</si>
  <si>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</si>
  <si>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</si>
  <si>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</si>
  <si>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</si>
  <si>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</si>
  <si>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</si>
  <si>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</si>
  <si>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</si>
  <si>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</si>
  <si>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</si>
  <si>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</si>
  <si>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</si>
  <si>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</si>
  <si>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</si>
  <si>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</si>
  <si>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</si>
  <si>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</si>
  <si>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</si>
  <si>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</si>
  <si>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</si>
  <si>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</si>
  <si>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</si>
  <si>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</si>
  <si>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</si>
  <si>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</si>
  <si>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</si>
  <si>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</si>
  <si>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</si>
  <si>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</si>
  <si>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</si>
  <si>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</si>
  <si>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</si>
  <si>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</si>
  <si>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</si>
  <si>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</si>
  <si>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</si>
  <si>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</si>
  <si>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</si>
  <si>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</si>
  <si>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</si>
  <si>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</si>
  <si>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</si>
  <si>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</si>
  <si>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</si>
  <si>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</si>
  <si>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</si>
  <si>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</si>
  <si>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</si>
  <si>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</si>
  <si>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</si>
  <si>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</si>
  <si>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</si>
  <si>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</si>
  <si>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</si>
  <si>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</si>
  <si>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</si>
  <si>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</si>
  <si>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</si>
  <si>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</si>
  <si>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</si>
  <si>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</si>
  <si>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</si>
  <si>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</si>
  <si>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</si>
  <si>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</si>
  <si>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</si>
  <si>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</si>
  <si>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</si>
  <si>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</si>
  <si>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</si>
  <si>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</si>
  <si>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</si>
  <si>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</si>
  <si>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</si>
  <si>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</si>
  <si>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</si>
  <si>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</si>
  <si>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</si>
  <si>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</si>
  <si>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</si>
  <si>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</si>
  <si>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</si>
  <si>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</si>
  <si>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</si>
  <si>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</si>
  <si>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</si>
  <si>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</si>
  <si>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</si>
  <si>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</si>
  <si>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</si>
  <si>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</si>
  <si>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</si>
  <si>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</si>
  <si>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</si>
  <si>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</si>
  <si>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</si>
  <si>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</si>
  <si>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</si>
  <si>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</si>
  <si>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</si>
  <si>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</si>
  <si>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</si>
  <si>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</si>
  <si>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</si>
  <si>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</si>
  <si>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</si>
  <si>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</si>
  <si>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</si>
  <si>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</si>
  <si>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</si>
  <si>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</si>
  <si>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</si>
  <si>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</si>
  <si>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</si>
  <si>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</si>
  <si>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</si>
  <si>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</si>
  <si>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</si>
  <si>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</si>
  <si>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</si>
  <si>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</si>
  <si>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</si>
  <si>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</si>
  <si>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</si>
  <si>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</si>
  <si>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</si>
  <si>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</si>
  <si>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</si>
  <si>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</si>
  <si>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</si>
  <si>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</si>
  <si>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</si>
  <si>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</si>
  <si>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</si>
  <si>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</si>
  <si>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</si>
  <si>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</si>
  <si>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</si>
  <si>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</si>
  <si>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</si>
  <si>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</si>
  <si>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</si>
  <si>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</si>
  <si>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</si>
  <si>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</si>
  <si>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</si>
  <si>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</si>
  <si>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</si>
  <si>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</si>
  <si>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</si>
  <si>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</si>
  <si>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</si>
  <si>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</si>
  <si>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</si>
  <si>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</si>
  <si>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</si>
  <si>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</si>
  <si>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</si>
  <si>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</si>
  <si>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</si>
  <si>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</si>
  <si>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</si>
  <si>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</si>
  <si>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</si>
  <si>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</si>
  <si>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</si>
  <si>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</si>
  <si>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</si>
  <si>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</si>
  <si>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</si>
  <si>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</si>
  <si>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</si>
  <si>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</si>
  <si>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</si>
  <si>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</si>
  <si>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</si>
  <si>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</si>
  <si>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</si>
  <si>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</si>
  <si>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</si>
  <si>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</si>
  <si>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</si>
  <si>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</si>
  <si>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</si>
  <si>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</si>
  <si>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</si>
  <si>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</si>
  <si>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</si>
  <si>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</si>
  <si>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</si>
  <si>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</si>
  <si>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</si>
  <si>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</si>
  <si>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</si>
  <si>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</si>
  <si>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</si>
  <si>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</si>
  <si>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</si>
  <si>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</si>
  <si>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</si>
  <si>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</si>
  <si>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</si>
  <si>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</si>
  <si>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</si>
  <si>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</si>
  <si>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</si>
  <si>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</si>
  <si>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</si>
  <si>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</si>
  <si>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</si>
  <si>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</si>
  <si>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</si>
  <si>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</si>
  <si>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</si>
  <si>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</si>
  <si>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</si>
  <si>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</si>
  <si>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</si>
  <si>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</si>
  <si>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</si>
  <si>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</si>
  <si>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</si>
  <si>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</si>
  <si>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</si>
  <si>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</si>
  <si>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</si>
  <si>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</si>
  <si>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</si>
  <si>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</si>
  <si>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</si>
  <si>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</si>
  <si>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</si>
  <si>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</si>
  <si>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</si>
  <si>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</si>
  <si>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</si>
  <si>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</si>
  <si>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</si>
  <si>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</si>
  <si>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</si>
  <si>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</si>
  <si>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</si>
  <si>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</si>
  <si>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</si>
  <si>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</si>
  <si>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</si>
  <si>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</si>
  <si>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</si>
  <si>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</si>
  <si>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</si>
  <si>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</si>
  <si>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</si>
  <si>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</si>
  <si>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</si>
  <si>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</si>
  <si>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</si>
  <si>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</si>
  <si>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</si>
  <si>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</si>
  <si>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</si>
  <si>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</si>
  <si>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</si>
  <si>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</si>
  <si>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</si>
  <si>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</si>
  <si>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</si>
  <si>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</si>
  <si>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</si>
  <si>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</si>
  <si>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</si>
  <si>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</si>
  <si>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</si>
  <si>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</si>
  <si>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</si>
  <si>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</si>
  <si>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</si>
  <si>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</si>
  <si>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</si>
  <si>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</si>
  <si>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</si>
  <si>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</si>
  <si>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</si>
  <si>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</si>
  <si>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</si>
  <si>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</si>
  <si>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</si>
  <si>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</si>
  <si>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</si>
  <si>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</si>
  <si>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</si>
  <si>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</si>
  <si>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</si>
  <si>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</si>
  <si>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</si>
  <si>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</si>
  <si>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</si>
  <si>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</si>
  <si>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</si>
  <si>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</si>
  <si>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</si>
  <si>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</si>
  <si>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</si>
  <si>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</si>
  <si>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</si>
  <si>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</si>
  <si>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</si>
  <si>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</si>
  <si>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</si>
  <si>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</si>
  <si>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</si>
  <si>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</si>
  <si>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</si>
  <si>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</si>
  <si>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</si>
  <si>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</si>
  <si>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</si>
  <si>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</si>
  <si>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</si>
  <si>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</si>
  <si>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</si>
  <si>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</si>
  <si>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</si>
  <si>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</si>
  <si>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</si>
  <si>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</si>
  <si>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</si>
  <si>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</si>
  <si>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</si>
  <si>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</si>
  <si>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</si>
  <si>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</si>
  <si>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</si>
  <si>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</si>
  <si>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</si>
  <si>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</si>
  <si>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</si>
  <si>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</si>
  <si>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</si>
  <si>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</si>
  <si>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</si>
  <si>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</si>
  <si>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</si>
  <si>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</si>
  <si>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</si>
  <si>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</si>
  <si>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</si>
  <si>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</si>
  <si>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</si>
  <si>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</si>
  <si>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</si>
  <si>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</si>
  <si>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</si>
  <si>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</si>
  <si>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</si>
  <si>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</si>
  <si>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</si>
  <si>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</si>
  <si>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</si>
  <si>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</si>
  <si>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</si>
  <si>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</si>
  <si>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</si>
  <si>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</si>
  <si>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</si>
  <si>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</si>
  <si>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</si>
  <si>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</si>
  <si>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</si>
  <si>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</si>
  <si>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</si>
  <si>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</si>
  <si>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</si>
  <si>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</si>
  <si>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</si>
  <si>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</si>
  <si>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</si>
  <si>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</si>
  <si>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</si>
  <si>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</si>
  <si>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</si>
  <si>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</si>
  <si>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</si>
  <si>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</si>
  <si>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</si>
  <si>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</si>
  <si>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</si>
  <si>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</si>
  <si>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</si>
  <si>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</si>
  <si>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</si>
  <si>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</si>
  <si>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</si>
  <si>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</si>
  <si>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</si>
  <si>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</si>
  <si>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</si>
  <si>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</si>
  <si>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</si>
  <si>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</si>
  <si>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</si>
  <si>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</si>
  <si>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</si>
  <si>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</si>
  <si>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</si>
  <si>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</si>
  <si>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</si>
  <si>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</si>
  <si>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</si>
  <si>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</si>
  <si>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</si>
  <si>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</si>
  <si>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</si>
  <si>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</si>
  <si>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</si>
  <si>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</si>
  <si>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</si>
  <si>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</si>
  <si>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</si>
  <si>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</si>
  <si>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</si>
  <si>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</si>
  <si>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</si>
  <si>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</si>
  <si>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</si>
  <si>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</si>
  <si>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</si>
  <si>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</si>
  <si>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</si>
  <si>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</si>
  <si>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</si>
  <si>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</si>
  <si>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</si>
  <si>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</si>
  <si>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</si>
  <si>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</si>
  <si>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</si>
  <si>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</si>
  <si>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</si>
  <si>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</si>
  <si>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</si>
  <si>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</si>
  <si>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</si>
  <si>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</si>
  <si>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</si>
  <si>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</si>
  <si>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</si>
  <si>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</si>
  <si>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</si>
  <si>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</si>
  <si>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</si>
  <si>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</si>
  <si>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</si>
  <si>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</si>
  <si>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</si>
  <si>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</si>
  <si>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</si>
  <si>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</si>
  <si>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</si>
  <si>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</si>
  <si>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</si>
  <si>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</si>
  <si>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</si>
  <si>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</si>
  <si>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</si>
  <si>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</si>
  <si>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</si>
  <si>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</si>
  <si>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</si>
  <si>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</si>
  <si>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</si>
  <si>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</si>
  <si>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</si>
  <si>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</si>
  <si>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</si>
  <si>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</si>
  <si>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</si>
  <si>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</si>
  <si>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</si>
  <si>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</si>
  <si>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</si>
  <si>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</si>
  <si>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</si>
  <si>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</si>
  <si>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</si>
  <si>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</si>
  <si>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</si>
  <si>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</si>
  <si>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</si>
  <si>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</si>
  <si>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</si>
  <si>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</si>
  <si>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</si>
  <si>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</si>
  <si>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</si>
  <si>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</si>
  <si>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</si>
  <si>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</si>
  <si>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</si>
  <si>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</si>
  <si>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</si>
  <si>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</si>
  <si>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</si>
  <si>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</si>
  <si>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</si>
  <si>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</si>
  <si>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</si>
  <si>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</si>
  <si>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</si>
  <si>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</si>
  <si>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</si>
  <si>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</si>
  <si>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</si>
  <si>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</si>
  <si>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</si>
  <si>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</si>
  <si>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</si>
  <si>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</si>
  <si>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</si>
  <si>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</si>
  <si>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</si>
  <si>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</si>
  <si>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</si>
  <si>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</si>
  <si>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</si>
  <si>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</si>
  <si>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</si>
  <si>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</si>
  <si>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</si>
  <si>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</si>
  <si>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</si>
  <si>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</si>
  <si>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</si>
  <si>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</si>
  <si>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</si>
  <si>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</si>
  <si>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</si>
  <si>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</si>
  <si>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</si>
  <si>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</si>
  <si>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</si>
  <si>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</si>
  <si>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</si>
  <si>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</si>
  <si>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</si>
  <si>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</si>
  <si>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</si>
  <si>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</si>
  <si>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</si>
  <si>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</si>
  <si>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</si>
  <si>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</si>
  <si>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</si>
  <si>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</si>
  <si>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</si>
  <si>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</si>
  <si>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</si>
  <si>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</si>
  <si>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</si>
  <si>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</si>
  <si>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</si>
  <si>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</si>
  <si>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</si>
  <si>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</si>
  <si>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</si>
  <si>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</si>
  <si>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</si>
  <si>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</si>
  <si>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</si>
  <si>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</si>
  <si>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</si>
  <si>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</si>
  <si>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</si>
  <si>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</si>
  <si>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</si>
  <si>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</si>
  <si>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</si>
  <si>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</si>
  <si>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</si>
  <si>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</si>
  <si>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</si>
  <si>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</si>
  <si>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</si>
  <si>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</si>
  <si>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</si>
  <si>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</si>
  <si>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</si>
  <si>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</si>
  <si>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</si>
  <si>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</si>
  <si>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</si>
  <si>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</si>
  <si>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</si>
  <si>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</si>
  <si>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</si>
  <si>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</si>
  <si>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</si>
  <si>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</si>
  <si>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</si>
  <si>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</si>
  <si>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</si>
  <si>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</si>
  <si>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</si>
  <si>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</si>
  <si>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</si>
  <si>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</si>
  <si>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</si>
  <si>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</si>
  <si>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</si>
  <si>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</si>
  <si>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</si>
  <si>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</si>
  <si>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</si>
  <si>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</si>
  <si>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</si>
  <si>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</si>
  <si>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</si>
  <si>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</si>
  <si>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</si>
  <si>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</si>
  <si>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</si>
  <si>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</si>
  <si>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</si>
  <si>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</si>
  <si>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</si>
  <si>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</si>
  <si>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</si>
  <si>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</si>
  <si>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</si>
  <si>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</si>
  <si>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</si>
  <si>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</si>
  <si>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</si>
  <si>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</si>
  <si>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</si>
  <si>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</si>
  <si>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</si>
  <si>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</si>
  <si>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</si>
  <si>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</si>
  <si>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</si>
  <si>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</si>
  <si>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</si>
  <si>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</si>
  <si>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</si>
  <si>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</si>
  <si>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</si>
  <si>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</si>
  <si>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</si>
  <si>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</si>
  <si>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</si>
  <si>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</si>
  <si>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</si>
  <si>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</si>
  <si>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</si>
  <si>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</si>
  <si>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</si>
  <si>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</si>
  <si>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</si>
  <si>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</si>
  <si>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</si>
  <si>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</si>
  <si>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</si>
  <si>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</si>
  <si>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</si>
  <si>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</si>
  <si>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</si>
  <si>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</si>
  <si>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</si>
  <si>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</si>
  <si>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</si>
  <si>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</si>
  <si>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</si>
  <si>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</si>
  <si>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</si>
  <si>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</si>
  <si>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</si>
  <si>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</si>
  <si>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</si>
  <si>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</si>
  <si>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</si>
  <si>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</si>
  <si>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</si>
  <si>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</si>
  <si>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</si>
  <si>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</si>
  <si>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</si>
  <si>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</si>
  <si>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</si>
  <si>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</si>
  <si>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</si>
  <si>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</si>
  <si>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</si>
  <si>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</si>
  <si>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</si>
  <si>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</si>
  <si>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</si>
  <si>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</si>
  <si>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</si>
  <si>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</si>
  <si>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</si>
  <si>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</si>
  <si>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</si>
  <si>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</si>
  <si>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</si>
  <si>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</si>
  <si>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</si>
  <si>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</si>
  <si>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</si>
  <si>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</si>
  <si>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</si>
  <si>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</si>
  <si>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</si>
  <si>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</si>
  <si>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</si>
  <si>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</si>
  <si>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</si>
  <si>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</si>
  <si>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</si>
  <si>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</si>
  <si>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</si>
  <si>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</si>
  <si>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</si>
  <si>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</si>
  <si>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</si>
  <si>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</si>
  <si>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</si>
  <si>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</si>
  <si>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</si>
  <si>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</si>
  <si>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</si>
  <si>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</si>
  <si>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</si>
  <si>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</si>
  <si>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</si>
  <si>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</si>
  <si>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</si>
  <si>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</si>
  <si>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</si>
  <si>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</si>
  <si>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</si>
  <si>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</si>
  <si>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</si>
  <si>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</si>
  <si>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</si>
  <si>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</si>
  <si>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</si>
  <si>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</si>
  <si>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</si>
  <si>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</si>
  <si>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</si>
  <si>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</si>
  <si>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</si>
  <si>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</si>
  <si>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</si>
  <si>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</si>
  <si>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</si>
  <si>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</si>
  <si>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</si>
  <si>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</si>
  <si>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</si>
  <si>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</si>
  <si>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</si>
  <si>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</si>
  <si>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</si>
  <si>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</si>
  <si>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</si>
  <si>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</si>
  <si>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</si>
  <si>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</si>
  <si>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</si>
  <si>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</si>
  <si>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</si>
  <si>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</si>
  <si>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</si>
  <si>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</si>
  <si>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</si>
  <si>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</si>
  <si>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</si>
  <si>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</si>
  <si>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</si>
  <si>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</si>
  <si>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</si>
  <si>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</si>
  <si>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</si>
  <si>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</si>
  <si>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</si>
  <si>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</si>
  <si>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</si>
  <si>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</si>
  <si>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</si>
  <si>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</si>
  <si>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</si>
  <si>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</si>
  <si>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</si>
  <si>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</si>
  <si>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</si>
  <si>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</si>
  <si>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</si>
  <si>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</si>
  <si>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</si>
  <si>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</si>
  <si>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</si>
  <si>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</si>
  <si>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</si>
  <si>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</si>
  <si>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</si>
  <si>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</si>
  <si>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</si>
  <si>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</si>
  <si>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</si>
  <si>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</si>
  <si>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</si>
  <si>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</si>
  <si>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</si>
  <si>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</si>
  <si>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</si>
  <si>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</si>
  <si>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</si>
  <si>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</si>
  <si>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</si>
  <si>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</si>
  <si>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</si>
  <si>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</si>
  <si>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</si>
  <si>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</si>
  <si>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</si>
  <si>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</si>
  <si>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</si>
  <si>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</si>
  <si>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</si>
  <si>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</si>
  <si>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</si>
  <si>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</si>
  <si>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</si>
  <si>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</si>
  <si>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</si>
  <si>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</si>
  <si>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</si>
  <si>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</si>
  <si>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</si>
  <si>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</si>
  <si>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</si>
  <si>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</si>
  <si>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</si>
  <si>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</si>
  <si>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</si>
  <si>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</si>
  <si>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</si>
  <si>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</si>
  <si>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</si>
  <si>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</si>
  <si>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</si>
  <si>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</si>
  <si>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</si>
  <si>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</si>
  <si>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</si>
  <si>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</si>
  <si>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</si>
  <si>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</si>
  <si>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</si>
  <si>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</si>
  <si>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</si>
  <si>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</si>
  <si>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</si>
  <si>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</si>
  <si>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</si>
  <si>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</si>
  <si>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</si>
  <si>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</si>
  <si>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</si>
  <si>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</si>
  <si>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</si>
  <si>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</si>
  <si>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</si>
  <si>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</si>
  <si>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</si>
  <si>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</si>
  <si>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</si>
  <si>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</si>
  <si>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</si>
  <si>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</si>
  <si>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</si>
  <si>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</si>
  <si>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</si>
  <si>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</si>
  <si>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</si>
  <si>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</si>
  <si>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</si>
  <si>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</si>
  <si>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</si>
  <si>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</si>
  <si>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</si>
  <si>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</si>
  <si>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</si>
  <si>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</si>
  <si>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</si>
  <si>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</si>
  <si>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</si>
  <si>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</si>
  <si>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</si>
  <si>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</si>
  <si>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</si>
  <si>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</si>
  <si>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</si>
  <si>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</si>
  <si>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</si>
  <si>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</si>
  <si>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</si>
  <si>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</si>
  <si>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</si>
  <si>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</si>
  <si>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</si>
  <si>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</si>
  <si>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</si>
  <si>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</si>
  <si>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</si>
  <si>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</si>
  <si>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</si>
  <si>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</si>
  <si>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</si>
  <si>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</si>
  <si>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</si>
  <si>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</si>
  <si>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</si>
  <si>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</si>
  <si>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</si>
  <si>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</si>
  <si>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</si>
  <si>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</si>
  <si>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</si>
  <si>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</si>
  <si>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</si>
  <si>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</si>
  <si>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</si>
  <si>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</si>
  <si>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</si>
  <si>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</si>
  <si>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</si>
  <si>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</si>
  <si>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</si>
  <si>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</si>
  <si>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</si>
  <si>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</si>
  <si>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</si>
  <si>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</si>
  <si>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</si>
  <si>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</si>
  <si>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</si>
  <si>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</si>
  <si>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</si>
  <si>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</si>
  <si>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</si>
  <si>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</si>
  <si>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</si>
  <si>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</si>
  <si>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</si>
  <si>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</si>
  <si>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</si>
  <si>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</si>
  <si>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</si>
  <si>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</si>
  <si>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</si>
  <si>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</si>
  <si>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</si>
  <si>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</si>
  <si>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</si>
  <si>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</si>
  <si>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</si>
  <si>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</si>
  <si>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</si>
  <si>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</si>
  <si>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</si>
  <si>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</si>
  <si>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</si>
  <si>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</si>
  <si>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</si>
  <si>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</si>
  <si>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</si>
  <si>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</si>
  <si>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</si>
  <si>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</si>
  <si>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</si>
  <si>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</si>
  <si>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</si>
  <si>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</si>
  <si>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</si>
  <si>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</si>
  <si>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</si>
  <si>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</si>
  <si>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</si>
  <si>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</si>
  <si>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</si>
  <si>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</si>
  <si>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</si>
  <si>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</si>
  <si>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</si>
  <si>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</si>
  <si>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</si>
  <si>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</si>
  <si>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</si>
  <si>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</si>
  <si>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</si>
  <si>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</si>
  <si>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</si>
  <si>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</si>
  <si>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</si>
  <si>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</si>
  <si>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</si>
  <si>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</si>
  <si>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</si>
  <si>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</si>
  <si>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</si>
  <si>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</si>
  <si>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</si>
  <si>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</si>
  <si>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</si>
  <si>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</si>
  <si>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</si>
  <si>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</si>
  <si>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</si>
  <si>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</si>
  <si>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</si>
  <si>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</si>
  <si>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</si>
  <si>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</si>
  <si>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</si>
  <si>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</si>
  <si>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</si>
  <si>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</si>
  <si>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</si>
  <si>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</si>
  <si>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</si>
  <si>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</si>
  <si>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</si>
  <si>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</si>
  <si>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</si>
  <si>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</si>
  <si>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</si>
  <si>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</si>
  <si>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</si>
  <si>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</si>
  <si>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</si>
  <si>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</si>
  <si>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</si>
  <si>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</si>
  <si>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</si>
  <si>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</si>
  <si>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</si>
  <si>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</si>
  <si>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</si>
  <si>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</si>
  <si>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</si>
  <si>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</si>
  <si>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</si>
  <si>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</si>
  <si>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</si>
  <si>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</si>
  <si>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</si>
  <si>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</si>
  <si>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</si>
  <si>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</si>
  <si>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</si>
  <si>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</si>
  <si>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</si>
  <si>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</si>
  <si>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</si>
  <si>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</si>
  <si>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</si>
  <si>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</si>
  <si>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</si>
  <si>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</si>
  <si>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</si>
  <si>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</si>
  <si>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</si>
  <si>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</si>
  <si>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</si>
  <si>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</si>
  <si>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</si>
  <si>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</si>
  <si>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</si>
  <si>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</si>
  <si>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</si>
  <si>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</si>
  <si>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</si>
  <si>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</si>
  <si>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</si>
  <si>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</si>
  <si>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</si>
  <si>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</si>
  <si>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</si>
  <si>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</si>
  <si>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</si>
  <si>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</si>
  <si>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</si>
  <si>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</si>
  <si>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</si>
  <si>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</si>
  <si>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</si>
  <si>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</si>
  <si>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</si>
  <si>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</si>
  <si>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</si>
  <si>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</si>
  <si>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</si>
  <si>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</si>
  <si>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</si>
  <si>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</si>
  <si>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</si>
  <si>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</si>
  <si>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</si>
  <si>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</si>
  <si>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</si>
  <si>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</si>
  <si>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</si>
  <si>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</si>
  <si>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</si>
  <si>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</si>
  <si>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</si>
  <si>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</si>
  <si>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</si>
  <si>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</si>
  <si>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</si>
  <si>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</si>
  <si>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</si>
  <si>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</si>
  <si>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</si>
  <si>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</si>
  <si>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</si>
  <si>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</si>
  <si>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</si>
  <si>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</si>
  <si>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</si>
  <si>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</si>
  <si>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</si>
  <si>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</si>
  <si>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</si>
  <si>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</si>
  <si>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</si>
  <si>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</si>
  <si>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</si>
  <si>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</si>
  <si>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</si>
  <si>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</si>
  <si>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</si>
  <si>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</si>
  <si>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</si>
  <si>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</si>
  <si>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</si>
  <si>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</si>
  <si>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</si>
  <si>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</si>
  <si>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</si>
  <si>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</si>
  <si>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</si>
  <si>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</si>
  <si>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</si>
  <si>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</si>
  <si>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</si>
  <si>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</si>
  <si>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</si>
  <si>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</si>
  <si>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</si>
  <si>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</si>
  <si>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</si>
  <si>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</si>
  <si>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</si>
  <si>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</si>
  <si>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</si>
  <si>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</si>
  <si>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</si>
  <si>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</si>
  <si>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</si>
  <si>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</si>
  <si>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</si>
  <si>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</si>
  <si>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</si>
  <si>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</si>
  <si>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</si>
  <si>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</si>
  <si>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</si>
  <si>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</si>
  <si>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</si>
  <si>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</si>
  <si>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</si>
  <si>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</si>
  <si>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</si>
  <si>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</si>
  <si>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</si>
  <si>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</si>
  <si>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</si>
  <si>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</si>
  <si>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</si>
  <si>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</si>
  <si>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</si>
  <si>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</si>
  <si>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</si>
  <si>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</si>
  <si>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</si>
  <si>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</si>
  <si>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</si>
  <si>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</si>
  <si>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</si>
  <si>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</si>
  <si>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</si>
  <si>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</si>
  <si>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</si>
  <si>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</si>
  <si>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</si>
  <si>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</si>
  <si>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</si>
  <si>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</si>
  <si>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</si>
  <si>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</si>
  <si>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</si>
  <si>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</si>
  <si>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</si>
  <si>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</si>
  <si>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</si>
  <si>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</si>
  <si>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</si>
  <si>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</si>
  <si>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</si>
  <si>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</si>
  <si>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</si>
  <si>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</si>
  <si>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</si>
  <si>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</si>
  <si>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</si>
  <si>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</si>
  <si>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</si>
  <si>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</si>
  <si>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</si>
  <si>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</si>
  <si>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</si>
  <si>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</si>
  <si>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</si>
  <si>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</si>
  <si>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</si>
  <si>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</si>
  <si>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</si>
  <si>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</si>
  <si>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</si>
  <si>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</si>
  <si>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</si>
  <si>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</si>
  <si>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</si>
  <si>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</si>
  <si>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</si>
  <si>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</si>
  <si>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</si>
  <si>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</si>
  <si>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</si>
  <si>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</si>
  <si>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</si>
  <si>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</si>
  <si>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</si>
  <si>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</si>
  <si>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</si>
  <si>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</si>
  <si>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</si>
  <si>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</si>
  <si>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</si>
  <si>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</si>
  <si>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</si>
  <si>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</si>
  <si>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</si>
  <si>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</si>
  <si>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</si>
  <si>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</si>
  <si>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</si>
  <si>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</si>
  <si>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</si>
  <si>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</si>
  <si>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</si>
  <si>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</si>
  <si>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</si>
  <si>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</si>
  <si>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</si>
  <si>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</si>
  <si>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</si>
  <si>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</si>
  <si>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</si>
  <si>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</si>
  <si>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</si>
  <si>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</si>
  <si>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</si>
  <si>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</si>
  <si>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</si>
  <si>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</si>
  <si>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</si>
  <si>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</si>
  <si>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</si>
  <si>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</si>
  <si>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</si>
  <si>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</si>
  <si>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</si>
  <si>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</si>
  <si>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</si>
  <si>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</si>
  <si>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</si>
  <si>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</si>
  <si>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</si>
  <si>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</si>
  <si>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</si>
  <si>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</si>
  <si>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</si>
  <si>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</si>
  <si>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</si>
  <si>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</si>
  <si>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</si>
  <si>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</si>
  <si>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</si>
  <si>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</si>
  <si>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</si>
  <si>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</si>
  <si>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</si>
  <si>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</si>
  <si>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</si>
  <si>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</si>
  <si>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</si>
  <si>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</si>
  <si>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</si>
  <si>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</si>
  <si>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</si>
  <si>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</si>
  <si>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</si>
  <si>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</si>
  <si>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</si>
  <si>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</si>
  <si>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</si>
  <si>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</si>
  <si>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</si>
  <si>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</si>
  <si>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</si>
  <si>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</si>
  <si>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</si>
  <si>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</si>
  <si>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</si>
  <si>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</si>
  <si>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</si>
  <si>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</si>
  <si>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</si>
  <si>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</si>
  <si>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</si>
  <si>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</si>
  <si>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</si>
  <si>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</si>
  <si>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</si>
  <si>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</si>
  <si>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</si>
  <si>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</si>
  <si>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</si>
  <si>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</si>
  <si>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</si>
  <si>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</si>
  <si>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</si>
  <si>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</si>
  <si>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</si>
  <si>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</si>
  <si>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</si>
  <si>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</si>
  <si>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</si>
  <si>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</si>
  <si>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</si>
  <si>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</si>
  <si>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</si>
  <si>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</si>
  <si>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</si>
  <si>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</si>
  <si>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</si>
  <si>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</si>
  <si>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</si>
  <si>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</si>
  <si>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</si>
  <si>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</si>
  <si>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</si>
  <si>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</si>
  <si>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</si>
  <si>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</si>
  <si>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</si>
  <si>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</si>
  <si>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</si>
  <si>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</si>
  <si>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</si>
  <si>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</si>
  <si>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</si>
  <si>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</si>
  <si>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</si>
  <si>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</si>
  <si>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</si>
  <si>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</si>
  <si>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</si>
  <si>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</si>
  <si>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</si>
  <si>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</si>
  <si>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</si>
  <si>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</si>
  <si>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</si>
  <si>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</si>
  <si>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</si>
  <si>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</si>
  <si>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</si>
  <si>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</si>
  <si>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</si>
  <si>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</si>
  <si>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</si>
  <si>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</si>
  <si>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</si>
  <si>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</si>
  <si>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</si>
  <si>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</si>
  <si>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</si>
  <si>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</si>
  <si>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</si>
  <si>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</si>
  <si>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</si>
  <si>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</si>
  <si>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</si>
  <si>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</si>
  <si>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</si>
  <si>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</si>
  <si>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</si>
  <si>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</si>
  <si>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</si>
  <si>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</si>
  <si>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</si>
  <si>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</si>
  <si>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</si>
  <si>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</si>
  <si>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</si>
  <si>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</si>
  <si>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</si>
  <si>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</si>
  <si>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</si>
  <si>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</si>
  <si>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</si>
  <si>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</si>
  <si>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</si>
  <si>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</si>
  <si>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</si>
  <si>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</si>
  <si>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</si>
  <si>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</si>
  <si>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</si>
  <si>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</si>
  <si>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</si>
  <si>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</si>
  <si>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</si>
  <si>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</si>
  <si>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</si>
  <si>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</si>
  <si>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</si>
  <si>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</si>
  <si>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</si>
  <si>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</si>
  <si>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</si>
  <si>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</si>
  <si>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</si>
  <si>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</si>
  <si>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</si>
  <si>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</si>
  <si>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</si>
  <si>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</si>
  <si>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</si>
  <si>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</si>
  <si>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</si>
  <si>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</si>
  <si>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</si>
  <si>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</si>
  <si>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</si>
  <si>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</si>
  <si>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</si>
  <si>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</si>
  <si>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</si>
  <si>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</si>
  <si>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</si>
  <si>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</si>
  <si>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</si>
  <si>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</si>
  <si>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</si>
  <si>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</si>
  <si>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</si>
  <si>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</si>
  <si>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</si>
  <si>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</si>
  <si>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</si>
  <si>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</si>
  <si>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</si>
  <si>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</si>
  <si>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</si>
  <si>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</si>
  <si>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</si>
  <si>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</si>
  <si>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</si>
  <si>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</si>
  <si>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</si>
  <si>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</si>
  <si>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</si>
  <si>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</si>
  <si>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</si>
  <si>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</si>
  <si>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</si>
  <si>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</si>
  <si>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</si>
  <si>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</si>
  <si>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</si>
  <si>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</si>
  <si>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</si>
  <si>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</si>
  <si>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</si>
  <si>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</si>
  <si>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</si>
  <si>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</si>
  <si>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</si>
  <si>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</si>
  <si>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</si>
  <si>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</si>
  <si>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</si>
  <si>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</si>
  <si>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</si>
  <si>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</si>
  <si>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</si>
  <si>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</si>
  <si>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</si>
  <si>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</si>
  <si>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</si>
  <si>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</si>
  <si>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</si>
  <si>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</si>
  <si>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</si>
  <si>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</si>
  <si>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</si>
  <si>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</si>
  <si>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</si>
  <si>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</si>
  <si>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</si>
  <si>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</si>
  <si>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</si>
  <si>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</si>
  <si>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</si>
  <si>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</si>
  <si>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</si>
  <si>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</si>
  <si>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</si>
  <si>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</si>
  <si>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</si>
  <si>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</si>
  <si>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</si>
  <si>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</si>
  <si>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</si>
  <si>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</si>
  <si>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</si>
  <si>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</si>
  <si>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</si>
  <si>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</si>
  <si>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</si>
  <si>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</si>
  <si>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</si>
  <si>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</si>
  <si>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</si>
  <si>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</si>
  <si>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</si>
  <si>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</si>
  <si>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</si>
  <si>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</si>
  <si>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</si>
  <si>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</si>
  <si>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</si>
  <si>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</si>
  <si>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</si>
  <si>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</si>
  <si>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</si>
  <si>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</si>
  <si>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</si>
  <si>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</si>
  <si>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</si>
  <si>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</si>
  <si>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</si>
  <si>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</si>
  <si>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</si>
  <si>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</si>
  <si>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</si>
  <si>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</si>
  <si>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</si>
  <si>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</si>
  <si>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</si>
  <si>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</si>
  <si>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</si>
  <si>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</si>
  <si>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</si>
  <si>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</si>
  <si>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</si>
  <si>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</si>
  <si>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</si>
  <si>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</si>
  <si>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</si>
  <si>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</si>
  <si>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</si>
  <si>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</si>
  <si>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</si>
  <si>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</si>
  <si>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</si>
  <si>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</si>
  <si>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</si>
  <si>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</si>
  <si>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</si>
  <si>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</si>
  <si>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</si>
  <si>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</si>
  <si>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</si>
  <si>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</si>
  <si>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</si>
  <si>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</si>
  <si>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</si>
  <si>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</si>
  <si>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</si>
  <si>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</si>
  <si>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</si>
  <si>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</si>
  <si>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</si>
  <si>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</si>
  <si>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</si>
  <si>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</si>
  <si>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</si>
  <si>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</si>
  <si>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</si>
  <si>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</si>
  <si>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</si>
  <si>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</si>
  <si>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</si>
  <si>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</si>
  <si>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</si>
  <si>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</si>
  <si>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</si>
  <si>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</si>
  <si>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</si>
  <si>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</si>
  <si>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</si>
  <si>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</si>
  <si>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</si>
  <si>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</si>
  <si>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</si>
  <si>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</si>
  <si>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</si>
  <si>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</si>
  <si>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</si>
  <si>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</si>
  <si>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</si>
  <si>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</si>
  <si>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</si>
  <si>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</si>
  <si>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</si>
  <si>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</si>
  <si>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</si>
  <si>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</si>
  <si>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</si>
  <si>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</si>
  <si>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</si>
  <si>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</si>
  <si>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</si>
  <si>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</si>
  <si>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</si>
  <si>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</si>
  <si>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</si>
  <si>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</si>
  <si>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</si>
  <si>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</si>
  <si>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</si>
  <si>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</si>
  <si>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</si>
  <si>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</si>
  <si>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</si>
  <si>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</si>
  <si>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</si>
  <si>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</si>
  <si>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</si>
  <si>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</si>
  <si>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</si>
  <si>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</si>
  <si>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</si>
  <si>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</si>
  <si>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</si>
  <si>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</si>
  <si>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</si>
  <si>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</si>
  <si>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</si>
  <si>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</si>
  <si>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</si>
  <si>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</si>
  <si>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</si>
  <si>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</si>
  <si>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</si>
  <si>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</si>
  <si>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</si>
  <si>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</si>
  <si>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</si>
  <si>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</si>
  <si>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</si>
  <si>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</si>
  <si>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</si>
  <si>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</si>
  <si>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</si>
  <si>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</si>
  <si>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</si>
  <si>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</si>
  <si>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</si>
  <si>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</si>
  <si>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</si>
  <si>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</si>
  <si>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</si>
  <si>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</si>
  <si>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</si>
  <si>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</si>
  <si>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</si>
  <si>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</si>
  <si>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</si>
  <si>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</si>
  <si>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</si>
  <si>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</si>
  <si>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</si>
  <si>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</si>
  <si>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</si>
  <si>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</si>
  <si>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</si>
  <si>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</si>
  <si>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</si>
  <si>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</si>
  <si>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</si>
  <si>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</si>
  <si>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</si>
  <si>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</si>
  <si>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</si>
  <si>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</si>
  <si>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</si>
  <si>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</si>
  <si>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</si>
  <si>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</si>
  <si>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</si>
  <si>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</si>
  <si>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</si>
  <si>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</si>
  <si>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</si>
  <si>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</si>
  <si>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</si>
  <si>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</si>
  <si>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</si>
  <si>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</si>
  <si>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</si>
  <si>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</si>
  <si>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</si>
  <si>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</si>
  <si>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</si>
  <si>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</si>
  <si>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</si>
  <si>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</si>
  <si>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</si>
  <si>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</si>
  <si>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</si>
  <si>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</si>
  <si>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</si>
  <si>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</si>
  <si>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</si>
  <si>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</si>
  <si>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</si>
  <si>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</si>
  <si>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</si>
  <si>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</si>
  <si>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</si>
  <si>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</si>
  <si>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</si>
  <si>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</si>
  <si>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</si>
  <si>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</si>
  <si>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</si>
  <si>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</si>
  <si>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</si>
  <si>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</si>
  <si>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</si>
  <si>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</si>
  <si>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</si>
  <si>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</si>
  <si>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</si>
  <si>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</si>
  <si>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</si>
  <si>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</si>
  <si>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</si>
  <si>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</si>
  <si>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</si>
  <si>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</si>
  <si>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</si>
  <si>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</si>
  <si>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</si>
  <si>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</si>
  <si>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</si>
  <si>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</si>
  <si>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</si>
  <si>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</si>
  <si>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</si>
  <si>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</si>
  <si>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</si>
  <si>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</si>
  <si>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</si>
  <si>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</si>
  <si>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</si>
  <si>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</si>
  <si>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</si>
  <si>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</si>
  <si>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</si>
  <si>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</si>
  <si>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</si>
  <si>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</si>
  <si>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</si>
  <si>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</si>
  <si>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</si>
  <si>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</si>
  <si>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</si>
  <si>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</si>
  <si>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</si>
  <si>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</si>
  <si>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</si>
  <si>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</si>
  <si>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</si>
  <si>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</si>
  <si>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</si>
  <si>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</si>
  <si>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</si>
  <si>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</si>
  <si>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</si>
  <si>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</si>
  <si>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</si>
  <si>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</si>
  <si>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</si>
  <si>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</si>
  <si>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</si>
  <si>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</si>
  <si>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</si>
  <si>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</si>
  <si>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</si>
  <si>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</si>
  <si>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</si>
  <si>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</si>
  <si>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</si>
  <si>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</si>
  <si>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</si>
  <si>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</si>
  <si>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</si>
  <si>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</si>
  <si>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</si>
  <si>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</si>
  <si>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</si>
  <si>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</si>
  <si>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</si>
  <si>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</si>
  <si>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</si>
  <si>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</si>
  <si>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</si>
  <si>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</si>
  <si>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</si>
  <si>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</si>
  <si>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</si>
  <si>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</si>
  <si>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</si>
  <si>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</si>
  <si>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</si>
  <si>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</si>
  <si>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</si>
  <si>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</si>
  <si>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</si>
  <si>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</si>
  <si>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</si>
  <si>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</si>
  <si>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</si>
  <si>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</si>
  <si>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</si>
  <si>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</si>
  <si>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</si>
  <si>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</si>
  <si>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</si>
  <si>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</si>
  <si>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</si>
  <si>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</si>
  <si>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</si>
  <si>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</si>
  <si>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</si>
  <si>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</si>
  <si>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</si>
  <si>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</si>
  <si>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</si>
  <si>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</si>
  <si>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</si>
  <si>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</si>
  <si>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</si>
  <si>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</si>
  <si>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</si>
  <si>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</si>
  <si>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</si>
  <si>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</si>
  <si>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</si>
  <si>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</si>
  <si>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</si>
  <si>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</si>
  <si>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</si>
  <si>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</si>
  <si>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</si>
  <si>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</si>
  <si>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</si>
  <si>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</si>
  <si>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</si>
  <si>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</si>
  <si>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</si>
  <si>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</si>
  <si>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</si>
  <si>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</si>
  <si>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</si>
  <si>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</si>
  <si>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</si>
  <si>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</si>
  <si>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</si>
  <si>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</si>
  <si>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</si>
  <si>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</si>
  <si>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</si>
  <si>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</si>
  <si>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</si>
  <si>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</si>
  <si>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</si>
  <si>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</si>
  <si>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</si>
  <si>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</si>
  <si>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</si>
  <si>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</si>
  <si>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</si>
  <si>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</si>
  <si>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</si>
  <si>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</si>
  <si>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</si>
  <si>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</si>
  <si>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</si>
  <si>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</si>
  <si>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</si>
  <si>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</si>
  <si>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</si>
  <si>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</si>
  <si>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</si>
  <si>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</si>
  <si>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</si>
  <si>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</si>
  <si>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</si>
  <si>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</si>
  <si>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</si>
  <si>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</si>
  <si>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</si>
  <si>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</si>
  <si>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</si>
  <si>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</si>
  <si>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</si>
  <si>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</si>
  <si>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</si>
  <si>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</si>
  <si>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</si>
  <si>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</si>
  <si>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</si>
  <si>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</si>
  <si>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</si>
  <si>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</si>
  <si>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</si>
  <si>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</si>
  <si>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</si>
  <si>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</si>
  <si>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</si>
  <si>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</si>
  <si>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</si>
  <si>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</si>
  <si>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</si>
  <si>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</si>
  <si>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</si>
  <si>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</si>
  <si>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</si>
  <si>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</si>
  <si>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</si>
  <si>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</si>
  <si>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</si>
  <si>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</si>
  <si>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</si>
  <si>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</si>
  <si>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</si>
  <si>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</si>
  <si>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</si>
  <si>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</si>
  <si>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</si>
  <si>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</si>
  <si>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</si>
  <si>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</si>
  <si>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</si>
  <si>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</si>
  <si>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</si>
  <si>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</si>
  <si>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</si>
  <si>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</si>
  <si>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</si>
  <si>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</si>
  <si>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</si>
  <si>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</si>
  <si>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</si>
  <si>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</si>
  <si>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</si>
  <si>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</si>
  <si>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</si>
  <si>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</si>
  <si>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</si>
  <si>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</si>
  <si>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</si>
  <si>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</si>
  <si>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</si>
  <si>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</si>
  <si>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</si>
  <si>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</si>
  <si>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</si>
  <si>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</si>
  <si>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</si>
  <si>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</si>
  <si>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</si>
  <si>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</si>
  <si>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</si>
  <si>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</si>
  <si>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</si>
  <si>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</si>
  <si>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</si>
  <si>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</si>
  <si>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</si>
  <si>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</si>
  <si>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</si>
  <si>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</si>
  <si>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</si>
  <si>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</si>
  <si>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</si>
  <si>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</si>
  <si>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</si>
  <si>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</si>
  <si>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</si>
  <si>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</si>
  <si>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</si>
  <si>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</si>
  <si>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</si>
  <si>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</si>
  <si>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</si>
  <si>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</si>
  <si>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</si>
  <si>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</si>
  <si>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</si>
  <si>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</si>
  <si>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</si>
  <si>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</si>
  <si>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</si>
  <si>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</si>
  <si>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</si>
  <si>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</si>
  <si>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</si>
  <si>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</si>
  <si>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</si>
  <si>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</si>
  <si>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</si>
  <si>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</si>
  <si>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</si>
  <si>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</si>
  <si>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</si>
  <si>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</si>
  <si>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</si>
  <si>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</si>
  <si>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</si>
  <si>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</si>
  <si>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</si>
  <si>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</si>
  <si>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</si>
  <si>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</si>
  <si>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</si>
  <si>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</si>
  <si>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</si>
  <si>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</si>
  <si>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</si>
  <si>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</si>
  <si>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</si>
  <si>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</si>
  <si>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</si>
  <si>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</si>
  <si>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</si>
  <si>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</si>
  <si>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</si>
  <si>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</si>
  <si>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</si>
  <si>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</si>
  <si>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</si>
  <si>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</si>
  <si>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</si>
  <si>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</si>
  <si>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</si>
  <si>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</si>
  <si>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</si>
  <si>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</si>
  <si>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</si>
  <si>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</si>
  <si>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</si>
  <si>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</si>
  <si>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</si>
  <si>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</si>
  <si>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</si>
  <si>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</si>
  <si>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</si>
  <si>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</si>
  <si>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</si>
  <si>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</si>
  <si>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</si>
  <si>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</si>
  <si>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</si>
  <si>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</si>
  <si>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</si>
  <si>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</si>
  <si>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</si>
  <si>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</si>
  <si>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</si>
  <si>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</si>
  <si>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</si>
  <si>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</si>
  <si>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</si>
  <si>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</si>
  <si>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</si>
  <si>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</si>
  <si>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</si>
  <si>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</si>
  <si>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</si>
  <si>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</si>
  <si>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</si>
  <si>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</si>
  <si>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</si>
  <si>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</si>
  <si>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</si>
  <si>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</si>
  <si>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</si>
  <si>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</si>
  <si>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</si>
  <si>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</si>
  <si>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</si>
  <si>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</si>
  <si>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</si>
  <si>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</si>
  <si>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</si>
  <si>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</si>
  <si>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</si>
  <si>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</si>
  <si>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</si>
  <si>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</si>
  <si>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</si>
  <si>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</si>
  <si>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</si>
  <si>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</si>
  <si>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</si>
  <si>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</si>
  <si>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</si>
  <si>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</si>
  <si>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</si>
  <si>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</si>
  <si>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</si>
  <si>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</si>
  <si>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</si>
  <si>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</si>
  <si>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</si>
  <si>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</si>
  <si>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</si>
  <si>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</si>
  <si>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</si>
  <si>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</si>
  <si>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</si>
  <si>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</si>
  <si>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</si>
  <si>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</si>
  <si>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</si>
  <si>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</si>
  <si>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</si>
  <si>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</si>
  <si>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</si>
  <si>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</si>
  <si>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</si>
  <si>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</si>
  <si>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</si>
  <si>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</si>
  <si>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</si>
  <si>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</si>
  <si>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</si>
  <si>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</si>
  <si>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</si>
  <si>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</si>
  <si>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</si>
  <si>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</si>
  <si>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</si>
  <si>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</si>
  <si>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</si>
  <si>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</si>
  <si>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</si>
  <si>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</si>
  <si>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</si>
  <si>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</si>
  <si>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</si>
  <si>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</si>
  <si>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</si>
  <si>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</si>
  <si>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</si>
  <si>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</si>
  <si>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</si>
  <si>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</si>
  <si>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</si>
  <si>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</si>
  <si>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</si>
  <si>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</si>
  <si>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</si>
  <si>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</si>
  <si>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</si>
  <si>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</si>
  <si>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</si>
  <si>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</si>
  <si>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</si>
  <si>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</si>
  <si>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</si>
  <si>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</si>
  <si>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</si>
  <si>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</si>
  <si>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</si>
  <si>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</si>
  <si>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</si>
  <si>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</si>
  <si>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</si>
  <si>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</si>
  <si>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</si>
  <si>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</si>
  <si>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</si>
  <si>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</si>
  <si>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</si>
  <si>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</si>
  <si>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</si>
  <si>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</si>
  <si>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</si>
  <si>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</si>
  <si>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</si>
  <si>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</si>
  <si>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</si>
  <si>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</si>
  <si>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</si>
  <si>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</si>
  <si>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</si>
  <si>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</si>
  <si>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</si>
  <si>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</si>
  <si>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</si>
  <si>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</si>
  <si>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</si>
  <si>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</si>
  <si>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</si>
  <si>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</si>
  <si>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</si>
  <si>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</si>
  <si>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</si>
  <si>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</si>
  <si>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</si>
  <si>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</si>
  <si>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</si>
  <si>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</si>
  <si>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</si>
  <si>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</si>
  <si>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</si>
  <si>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</si>
  <si>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</si>
  <si>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</si>
  <si>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</si>
  <si>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</si>
  <si>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</si>
  <si>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</si>
  <si>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</si>
  <si>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</si>
  <si>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</si>
  <si>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</si>
  <si>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</si>
  <si>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</si>
  <si>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</si>
  <si>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</si>
  <si>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</si>
  <si>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</si>
  <si>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</si>
  <si>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</si>
  <si>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</si>
  <si>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</si>
  <si>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</si>
  <si>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</si>
  <si>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</si>
  <si>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</si>
  <si>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</si>
  <si>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</si>
  <si>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</si>
  <si>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</si>
  <si>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</si>
  <si>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</si>
  <si>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</si>
  <si>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</si>
  <si>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</si>
  <si>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</si>
  <si>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</si>
  <si>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</si>
  <si>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</si>
  <si>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</si>
  <si>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</si>
  <si>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</si>
  <si>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</si>
  <si>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</si>
  <si>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</si>
  <si>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</si>
  <si>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</si>
  <si>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</si>
  <si>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</si>
  <si>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</si>
  <si>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</si>
  <si>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</si>
  <si>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</si>
  <si>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</si>
  <si>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</si>
  <si>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</si>
  <si>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</si>
  <si>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</si>
  <si>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</si>
  <si>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</si>
  <si>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</si>
  <si>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</si>
  <si>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</si>
  <si>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</si>
  <si>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</si>
  <si>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</si>
  <si>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</si>
  <si>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</si>
  <si>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</si>
  <si>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</si>
  <si>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</si>
  <si>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</si>
  <si>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</si>
  <si>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</si>
  <si>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</si>
  <si>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</si>
  <si>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</si>
  <si>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</si>
  <si>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</si>
  <si>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</si>
  <si>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</si>
  <si>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</si>
  <si>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</si>
  <si>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</si>
  <si>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</si>
  <si>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</si>
  <si>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</si>
  <si>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</si>
  <si>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</si>
  <si>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</si>
  <si>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</si>
  <si>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</si>
  <si>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</si>
  <si>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</si>
  <si>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</si>
  <si>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</si>
  <si>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</si>
  <si>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</si>
  <si>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</si>
  <si>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</si>
  <si>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</si>
  <si>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</si>
  <si>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</si>
  <si>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</si>
  <si>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</si>
  <si>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</si>
  <si>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</si>
  <si>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</si>
  <si>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</si>
  <si>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</si>
  <si>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</si>
  <si>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</si>
  <si>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</si>
  <si>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</si>
  <si>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</si>
  <si>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</si>
  <si>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</si>
  <si>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</si>
  <si>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</si>
  <si>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</si>
  <si>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</si>
  <si>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</si>
  <si>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</si>
  <si>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</si>
  <si>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</si>
  <si>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</si>
  <si>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</si>
  <si>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</si>
  <si>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</si>
  <si>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</si>
  <si>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</si>
  <si>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</si>
  <si>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</si>
  <si>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</si>
  <si>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</si>
  <si>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</si>
  <si>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</si>
  <si>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</si>
  <si>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</si>
  <si>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</si>
  <si>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</si>
  <si>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</si>
  <si>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</si>
  <si>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</si>
  <si>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</si>
  <si>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</si>
  <si>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</si>
  <si>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</si>
  <si>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</si>
  <si>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</si>
  <si>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</si>
  <si>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</si>
  <si>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</si>
  <si>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</si>
  <si>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</si>
  <si>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</si>
  <si>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</si>
  <si>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</si>
  <si>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</si>
  <si>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</si>
  <si>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</si>
  <si>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</si>
  <si>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</si>
  <si>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</si>
  <si>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</si>
  <si>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</si>
  <si>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</si>
  <si>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</si>
  <si>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</si>
  <si>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</si>
  <si>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</si>
  <si>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</si>
  <si>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</si>
  <si>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</si>
  <si>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</si>
  <si>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</si>
  <si>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</si>
  <si>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</si>
  <si>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</si>
  <si>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</si>
  <si>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</si>
  <si>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</si>
  <si>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</si>
  <si>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</si>
  <si>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</si>
  <si>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</si>
  <si>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</si>
  <si>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</si>
  <si>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</si>
  <si>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</si>
  <si>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</si>
  <si>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</si>
  <si>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</si>
  <si>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</si>
  <si>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</si>
  <si>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</si>
  <si>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</si>
  <si>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</si>
  <si>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</si>
  <si>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</si>
  <si>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</si>
  <si>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</si>
  <si>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</si>
  <si>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</si>
  <si>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</si>
  <si>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</si>
  <si>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</si>
  <si>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</si>
  <si>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</si>
  <si>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</si>
  <si>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</si>
  <si>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</si>
  <si>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</si>
  <si>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</si>
  <si>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</si>
  <si>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</si>
  <si>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</si>
  <si>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</si>
  <si>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</si>
  <si>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</si>
  <si>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</si>
  <si>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</si>
  <si>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</si>
  <si>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</si>
  <si>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</si>
  <si>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</si>
  <si>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</si>
  <si>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</si>
  <si>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</si>
  <si>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</si>
  <si>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</si>
  <si>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</si>
  <si>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</si>
  <si>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</si>
  <si>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</si>
  <si>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</si>
  <si>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</si>
  <si>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</si>
  <si>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</si>
  <si>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</si>
  <si>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</si>
  <si>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</si>
  <si>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</si>
  <si>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</si>
  <si>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</si>
  <si>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</si>
  <si>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</si>
  <si>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</si>
  <si>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</si>
  <si>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</si>
  <si>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</si>
  <si>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</si>
  <si>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</si>
  <si>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</si>
  <si>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</si>
  <si>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</si>
  <si>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</si>
  <si>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</si>
  <si>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</si>
  <si>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</si>
  <si>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</si>
  <si>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</si>
  <si>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</si>
  <si>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</si>
  <si>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</si>
  <si>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</si>
  <si>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</si>
  <si>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</si>
  <si>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</si>
  <si>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</si>
  <si>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</si>
  <si>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</si>
  <si>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</si>
  <si>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</si>
  <si>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</si>
  <si>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</si>
  <si>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</si>
  <si>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</si>
  <si>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</si>
  <si>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</si>
  <si>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</si>
  <si>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</si>
  <si>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</si>
  <si>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</si>
  <si>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</si>
  <si>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</si>
  <si>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</si>
  <si>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</si>
  <si>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</si>
  <si>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</si>
  <si>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</si>
  <si>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</si>
  <si>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</si>
  <si>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</si>
  <si>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</si>
  <si>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</si>
  <si>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</si>
  <si>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</si>
  <si>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</si>
  <si>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</si>
  <si>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</si>
  <si>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</si>
  <si>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</si>
  <si>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</si>
  <si>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</si>
  <si>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</si>
  <si>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</si>
  <si>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</si>
  <si>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</si>
  <si>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</si>
  <si>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</si>
  <si>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</si>
  <si>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</si>
  <si>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</si>
  <si>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</si>
  <si>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</si>
  <si>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</si>
  <si>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</si>
  <si>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</si>
  <si>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</si>
  <si>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</si>
  <si>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</si>
  <si>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</si>
  <si>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</si>
  <si>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</si>
  <si>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</si>
  <si>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</si>
  <si>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</si>
  <si>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</si>
  <si>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</si>
  <si>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</si>
  <si>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</si>
  <si>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</si>
  <si>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</si>
  <si>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</si>
  <si>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</si>
  <si>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</si>
  <si>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</si>
  <si>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</si>
  <si>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</si>
  <si>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</si>
  <si>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</si>
  <si>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</si>
  <si>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</si>
  <si>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</si>
  <si>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</si>
  <si>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</si>
  <si>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</si>
  <si>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</si>
  <si>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</si>
  <si>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</si>
  <si>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</si>
  <si>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</si>
  <si>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</si>
  <si>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</si>
  <si>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</si>
  <si>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</si>
  <si>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</si>
  <si>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</si>
  <si>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</si>
  <si>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</si>
  <si>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</si>
  <si>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</si>
  <si>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</si>
  <si>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</si>
  <si>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</si>
  <si>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</si>
  <si>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</si>
  <si>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</si>
  <si>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</si>
  <si>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</si>
  <si>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</si>
  <si>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</si>
  <si>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</si>
  <si>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</si>
  <si>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</si>
  <si>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</si>
  <si>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</si>
  <si>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</si>
  <si>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</si>
  <si>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</si>
  <si>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</si>
  <si>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</si>
  <si>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</si>
  <si>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</si>
  <si>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</si>
  <si>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</si>
  <si>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</si>
  <si>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</si>
  <si>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</si>
  <si>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</si>
  <si>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</si>
  <si>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</si>
  <si>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</si>
  <si>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</si>
  <si>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</si>
  <si>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</si>
  <si>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</si>
  <si>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</si>
  <si>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</si>
  <si>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</si>
  <si>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</si>
  <si>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</si>
  <si>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</si>
  <si>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</si>
  <si>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</si>
  <si>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</si>
  <si>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</si>
  <si>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</si>
  <si>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</si>
  <si>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</si>
  <si>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</si>
  <si>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</si>
  <si>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</si>
  <si>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</si>
  <si>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</si>
  <si>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</si>
  <si>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</si>
  <si>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</si>
  <si>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</si>
  <si>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</si>
  <si>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</si>
  <si>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</si>
  <si>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</si>
  <si>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</si>
  <si>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</si>
  <si>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</si>
  <si>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</si>
  <si>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</si>
  <si>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</si>
  <si>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</si>
  <si>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</si>
  <si>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</si>
  <si>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</si>
  <si>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</si>
  <si>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</si>
  <si>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</si>
  <si>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</si>
  <si>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</si>
  <si>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</si>
  <si>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</si>
  <si>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</si>
  <si>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</si>
  <si>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</si>
  <si>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</si>
  <si>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</si>
  <si>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</si>
  <si>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</si>
  <si>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</si>
  <si>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</si>
  <si>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</si>
  <si>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</si>
  <si>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</si>
  <si>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</si>
  <si>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</si>
  <si>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</si>
  <si>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</si>
  <si>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</si>
  <si>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</si>
  <si>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</si>
  <si>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</si>
  <si>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</si>
  <si>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</si>
  <si>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</si>
  <si>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</si>
  <si>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</si>
  <si>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</si>
  <si>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</si>
  <si>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</si>
  <si>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</si>
  <si>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</si>
  <si>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</si>
  <si>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</si>
  <si>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</si>
  <si>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</si>
  <si>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</si>
  <si>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</si>
  <si>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</si>
  <si>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</si>
  <si>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</si>
  <si>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</si>
  <si>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</si>
  <si>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</si>
  <si>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</si>
  <si>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</si>
  <si>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</si>
  <si>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</si>
  <si>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</si>
  <si>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</si>
  <si>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</si>
  <si>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</si>
  <si>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</si>
  <si>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</si>
  <si>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</si>
  <si>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</si>
  <si>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</si>
  <si>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</si>
  <si>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</si>
  <si>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</si>
  <si>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</si>
  <si>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</si>
  <si>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</si>
  <si>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</si>
  <si>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</si>
  <si>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</si>
  <si>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</si>
  <si>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</si>
  <si>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</si>
  <si>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</si>
  <si>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</si>
  <si>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</si>
  <si>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</si>
  <si>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</si>
  <si>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</si>
  <si>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</si>
  <si>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</si>
  <si>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</si>
  <si>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</si>
  <si>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</si>
  <si>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</si>
  <si>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</si>
  <si>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</si>
  <si>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</si>
  <si>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</si>
  <si>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</si>
  <si>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</si>
  <si>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</si>
  <si>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</si>
  <si>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</si>
  <si>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</si>
  <si>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</si>
  <si>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</si>
  <si>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</si>
  <si>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</si>
  <si>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</si>
  <si>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</si>
  <si>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</si>
  <si>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</si>
  <si>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</si>
  <si>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</si>
  <si>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</si>
  <si>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</si>
  <si>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</si>
  <si>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</si>
  <si>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</si>
  <si>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</si>
  <si>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</si>
  <si>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</si>
  <si>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</si>
  <si>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</si>
  <si>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</si>
  <si>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</si>
  <si>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</si>
  <si>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</si>
  <si>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</si>
  <si>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</si>
  <si>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</si>
  <si>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</si>
  <si>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</si>
  <si>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</si>
  <si>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</si>
  <si>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</si>
  <si>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</si>
  <si>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</si>
  <si>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</si>
  <si>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</si>
  <si>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</si>
  <si>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</si>
  <si>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</si>
  <si>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</si>
  <si>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</si>
  <si>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</si>
  <si>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</si>
  <si>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</si>
  <si>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</si>
  <si>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</si>
  <si>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</si>
  <si>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</si>
  <si>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</si>
  <si>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</si>
  <si>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</si>
  <si>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</si>
  <si>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</si>
  <si>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</si>
  <si>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</si>
  <si>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</si>
  <si>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</si>
  <si>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</si>
  <si>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</si>
  <si>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</si>
  <si>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</si>
  <si>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</si>
  <si>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</si>
  <si>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</si>
  <si>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</si>
  <si>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</si>
  <si>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</si>
  <si>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</si>
  <si>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</si>
  <si>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</si>
  <si>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</si>
  <si>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</si>
  <si>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</si>
  <si>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</si>
  <si>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</si>
  <si>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</si>
  <si>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</si>
  <si>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</si>
  <si>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</si>
  <si>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</si>
  <si>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</si>
  <si>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</si>
  <si>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</si>
  <si>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</si>
  <si>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</si>
  <si>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</si>
  <si>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</si>
  <si>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</si>
  <si>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</si>
  <si>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</si>
  <si>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</si>
  <si>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</si>
  <si>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</si>
  <si>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</si>
  <si>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</si>
  <si>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</si>
  <si>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</si>
  <si>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</si>
  <si>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</si>
  <si>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</si>
  <si>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</si>
  <si>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</si>
  <si>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</si>
  <si>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</si>
  <si>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</si>
  <si>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</si>
  <si>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</si>
  <si>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</si>
  <si>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</si>
  <si>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</si>
  <si>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</si>
  <si>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</si>
  <si>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</si>
  <si>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</si>
  <si>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</si>
  <si>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</si>
  <si>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</si>
  <si>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</si>
  <si>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</si>
  <si>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</si>
  <si>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</si>
  <si>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</si>
  <si>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</si>
  <si>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</si>
  <si>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</si>
  <si>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</si>
  <si>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</si>
  <si>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</si>
  <si>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</si>
  <si>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</si>
  <si>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</si>
  <si>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</si>
  <si>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</si>
  <si>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</si>
  <si>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</si>
  <si>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</si>
  <si>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</si>
  <si>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</si>
  <si>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</si>
  <si>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</si>
  <si>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</si>
  <si>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</si>
  <si>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</si>
  <si>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</si>
  <si>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</si>
  <si>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</si>
  <si>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</si>
  <si>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</si>
  <si>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</si>
  <si>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</si>
  <si>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</si>
  <si>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</si>
  <si>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</si>
  <si>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</si>
  <si>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</si>
  <si>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</si>
  <si>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</si>
  <si>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</si>
  <si>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</si>
  <si>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</si>
  <si>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</si>
  <si>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</si>
  <si>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</si>
  <si>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</si>
  <si>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</si>
  <si>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</si>
  <si>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</si>
  <si>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</si>
  <si>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</si>
  <si>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</si>
  <si>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</si>
  <si>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</si>
  <si>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</si>
  <si>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</si>
  <si>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</si>
  <si>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</si>
  <si>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</si>
  <si>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</si>
  <si>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</si>
  <si>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</si>
  <si>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</si>
  <si>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</si>
  <si>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</si>
  <si>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</si>
  <si>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</si>
  <si>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</si>
  <si>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</si>
  <si>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</si>
  <si>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</si>
  <si>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</si>
  <si>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</si>
  <si>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</si>
  <si>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</si>
  <si>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</si>
  <si>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</si>
  <si>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</si>
  <si>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</si>
  <si>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</si>
  <si>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</si>
  <si>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</si>
  <si>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</si>
  <si>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</si>
  <si>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</si>
  <si>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</si>
  <si>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</si>
  <si>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</si>
  <si>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</si>
  <si>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</si>
  <si>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</si>
  <si>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</si>
  <si>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</si>
  <si>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</si>
  <si>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</si>
  <si>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</si>
  <si>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</si>
  <si>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</si>
  <si>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</si>
  <si>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</si>
  <si>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</si>
  <si>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</si>
  <si>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</si>
  <si>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</si>
  <si>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</si>
  <si>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</si>
  <si>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</si>
  <si>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</si>
  <si>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</si>
  <si>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</si>
  <si>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</si>
  <si>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</si>
  <si>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</si>
  <si>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</si>
  <si>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</si>
  <si>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</si>
  <si>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</si>
  <si>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</si>
  <si>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</si>
  <si>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</si>
  <si>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</si>
  <si>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</si>
  <si>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</si>
  <si>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</si>
  <si>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</si>
  <si>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</si>
  <si>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</si>
  <si>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</si>
  <si>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</si>
  <si>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</si>
  <si>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</si>
  <si>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</si>
  <si>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</si>
  <si>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</si>
  <si>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</si>
  <si>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</si>
  <si>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</si>
  <si>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</si>
  <si>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</si>
  <si>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</si>
  <si>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</si>
  <si>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</si>
  <si>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</si>
  <si>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</si>
  <si>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</si>
  <si>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</si>
  <si>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</si>
  <si>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</si>
  <si>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</si>
  <si>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</si>
  <si>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</si>
  <si>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</si>
  <si>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</si>
  <si>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</si>
  <si>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</si>
  <si>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</si>
  <si>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</si>
  <si>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</si>
  <si>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</si>
  <si>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</si>
  <si>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</si>
  <si>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</si>
  <si>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</si>
  <si>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</si>
  <si>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</si>
  <si>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</si>
  <si>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</si>
  <si>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</si>
  <si>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</si>
  <si>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</si>
  <si>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</si>
  <si>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</si>
  <si>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</si>
  <si>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</si>
  <si>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</si>
  <si>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</si>
  <si>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</si>
  <si>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</si>
  <si>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</si>
  <si>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</si>
  <si>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</si>
  <si>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</si>
  <si>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</si>
  <si>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</si>
  <si>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</si>
  <si>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</si>
  <si>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</si>
  <si>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</si>
  <si>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</si>
  <si>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</si>
  <si>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</si>
  <si>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</si>
  <si>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</si>
  <si>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</si>
  <si>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</si>
  <si>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</si>
  <si>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</si>
  <si>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</si>
  <si>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</si>
  <si>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</si>
  <si>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</si>
  <si>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</si>
  <si>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</si>
  <si>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</si>
  <si>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</si>
  <si>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</si>
  <si>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</si>
  <si>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</si>
  <si>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</si>
  <si>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</si>
  <si>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</si>
  <si>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</si>
  <si>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</si>
  <si>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</si>
  <si>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</si>
  <si>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</si>
  <si>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</si>
  <si>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</si>
  <si>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</si>
  <si>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</si>
  <si>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</si>
  <si>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</si>
  <si>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</si>
  <si>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</si>
  <si>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</si>
  <si>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</si>
  <si>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</si>
  <si>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</si>
  <si>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</si>
  <si>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</si>
  <si>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</si>
  <si>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</si>
  <si>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</si>
  <si>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</si>
  <si>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</si>
  <si>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</si>
  <si>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</si>
  <si>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</si>
  <si>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</si>
  <si>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</si>
  <si>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</si>
  <si>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</si>
  <si>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</si>
  <si>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</si>
  <si>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</si>
  <si>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</si>
  <si>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</si>
  <si>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</si>
  <si>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</si>
  <si>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</si>
  <si>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</si>
  <si>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</si>
  <si>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</si>
  <si>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</si>
  <si>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</si>
  <si>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</si>
  <si>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</si>
  <si>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</si>
  <si>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</si>
  <si>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</si>
  <si>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</si>
  <si>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</si>
  <si>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</si>
  <si>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</si>
  <si>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</si>
  <si>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</si>
  <si>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</si>
  <si>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</si>
  <si>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</si>
  <si>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</si>
  <si>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</si>
  <si>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</si>
  <si>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</si>
  <si>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</si>
  <si>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</si>
  <si>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</si>
  <si>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</si>
  <si>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</si>
  <si>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</si>
  <si>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</si>
  <si>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</si>
  <si>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</si>
  <si>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</si>
  <si>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</si>
  <si>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</si>
  <si>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</si>
  <si>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</si>
  <si>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</si>
  <si>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</si>
  <si>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</si>
  <si>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</si>
  <si>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</si>
  <si>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</si>
  <si>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</si>
  <si>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</si>
  <si>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</si>
  <si>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</si>
  <si>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</si>
  <si>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</si>
  <si>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</si>
  <si>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</si>
  <si>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</si>
  <si>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</si>
  <si>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</si>
  <si>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</si>
  <si>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</si>
  <si>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</si>
  <si>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</si>
  <si>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</si>
  <si>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</si>
  <si>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</si>
  <si>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</si>
  <si>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</si>
  <si>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</si>
  <si>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</si>
  <si>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</si>
  <si>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</si>
  <si>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</si>
  <si>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</si>
  <si>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</si>
  <si>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</si>
  <si>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</si>
  <si>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</si>
  <si>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</si>
  <si>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</si>
  <si>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</si>
  <si>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</si>
  <si>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</si>
  <si>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</si>
  <si>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</si>
  <si>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</si>
  <si>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</si>
  <si>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</si>
  <si>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</si>
  <si>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</si>
  <si>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</si>
  <si>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</si>
  <si>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</si>
  <si>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</si>
  <si>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</si>
  <si>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</si>
  <si>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</si>
  <si>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</si>
  <si>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</si>
  <si>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</si>
  <si>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</si>
  <si>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</si>
  <si>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</si>
  <si>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</si>
  <si>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</si>
  <si>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</si>
  <si>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</si>
  <si>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</si>
  <si>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</si>
  <si>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</si>
  <si>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</si>
  <si>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</si>
  <si>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</si>
  <si>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</si>
  <si>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</si>
  <si>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</si>
  <si>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</si>
  <si>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</si>
  <si>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</si>
  <si>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</si>
  <si>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</si>
  <si>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</si>
  <si>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</si>
  <si>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</si>
  <si>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</si>
  <si>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</si>
  <si>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</si>
  <si>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</si>
  <si>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</si>
  <si>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</si>
  <si>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</si>
  <si>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</si>
  <si>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</si>
  <si>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</si>
  <si>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</si>
  <si>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</si>
  <si>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</si>
  <si>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</si>
  <si>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</si>
  <si>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</si>
  <si>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</si>
  <si>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</si>
  <si>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</si>
  <si>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</si>
  <si>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</si>
  <si>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</si>
  <si>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</si>
  <si>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</si>
  <si>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</si>
  <si>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</si>
  <si>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</si>
  <si>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</si>
  <si>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</si>
  <si>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</si>
  <si>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</si>
  <si>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</si>
  <si>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</si>
  <si>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</si>
  <si>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</si>
  <si>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</si>
  <si>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</si>
  <si>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</si>
  <si>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</si>
  <si>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</si>
  <si>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</si>
  <si>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</si>
  <si>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</si>
  <si>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</si>
  <si>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</si>
  <si>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</si>
  <si>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</si>
  <si>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</si>
  <si>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</si>
  <si>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</si>
  <si>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</si>
  <si>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</si>
  <si>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</si>
  <si>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</si>
  <si>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</si>
  <si>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</si>
  <si>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</si>
  <si>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</si>
  <si>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</si>
  <si>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</si>
  <si>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</si>
  <si>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</si>
  <si>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</si>
  <si>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</si>
  <si>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</si>
  <si>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</si>
  <si>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</si>
  <si>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</si>
  <si>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</si>
  <si>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</si>
  <si>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</si>
  <si>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</si>
  <si>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</si>
  <si>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</si>
  <si>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</si>
  <si>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</si>
  <si>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</si>
  <si>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</si>
  <si>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</si>
  <si>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</si>
  <si>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</si>
  <si>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</si>
  <si>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</si>
  <si>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</si>
  <si>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</si>
  <si>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</si>
  <si>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</si>
  <si>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</si>
  <si>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</si>
  <si>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</si>
  <si>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</si>
  <si>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</si>
  <si>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</si>
  <si>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</si>
  <si>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</si>
  <si>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</si>
  <si>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</si>
  <si>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</si>
  <si>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</si>
  <si>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</si>
  <si>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</si>
  <si>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</si>
  <si>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</si>
  <si>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</si>
  <si>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</si>
  <si>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</si>
  <si>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</si>
  <si>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</si>
  <si>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</si>
  <si>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</si>
  <si>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</si>
  <si>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</si>
  <si>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</si>
  <si>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</si>
  <si>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</si>
  <si>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</si>
  <si>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</si>
  <si>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</si>
  <si>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</si>
  <si>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</si>
  <si>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</si>
  <si>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</si>
  <si>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</si>
  <si>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</si>
  <si>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</si>
  <si>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</si>
  <si>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</si>
  <si>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</si>
  <si>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</si>
  <si>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</si>
  <si>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</si>
  <si>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</si>
  <si>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</si>
  <si>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</si>
  <si>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</si>
  <si>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</si>
  <si>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</si>
  <si>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</si>
  <si>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</si>
  <si>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</si>
  <si>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</si>
  <si>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</si>
  <si>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</si>
  <si>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</si>
  <si>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</si>
  <si>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</si>
  <si>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</si>
  <si>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</si>
  <si>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</si>
  <si>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</si>
  <si>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</si>
  <si>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</si>
  <si>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</si>
  <si>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</si>
  <si>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</si>
  <si>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</si>
  <si>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</si>
  <si>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</si>
  <si>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</si>
  <si>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</si>
  <si>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</si>
  <si>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</si>
  <si>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</si>
  <si>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</si>
  <si>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</si>
  <si>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</si>
  <si>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</si>
  <si>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</si>
  <si>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</si>
  <si>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</si>
  <si>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</si>
  <si>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</si>
  <si>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</si>
  <si>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</si>
  <si>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</si>
  <si>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</si>
  <si>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</si>
  <si>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</si>
  <si>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</si>
  <si>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</si>
  <si>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</si>
  <si>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</si>
  <si>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</si>
  <si>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</si>
  <si>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</si>
  <si>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</si>
  <si>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</si>
  <si>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</si>
  <si>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</si>
  <si>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</si>
  <si>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</si>
  <si>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</si>
  <si>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</si>
  <si>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</si>
  <si>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</si>
  <si>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</si>
  <si>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</si>
  <si>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</si>
  <si>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</si>
  <si>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</si>
  <si>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</si>
  <si>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</si>
  <si>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</si>
  <si>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</si>
  <si>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</si>
  <si>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</si>
  <si>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</si>
  <si>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</si>
  <si>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</si>
  <si>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</si>
  <si>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</si>
  <si>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</si>
  <si>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</si>
  <si>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</si>
  <si>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</si>
  <si>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</si>
  <si>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</si>
  <si>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</si>
  <si>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</si>
  <si>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</si>
  <si>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</si>
  <si>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</si>
  <si>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</si>
  <si>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</si>
  <si>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</si>
  <si>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</si>
  <si>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</si>
  <si>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</si>
  <si>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</si>
  <si>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</si>
  <si>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</si>
  <si>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</si>
  <si>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</si>
  <si>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</si>
  <si>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</si>
  <si>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</si>
  <si>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</si>
  <si>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</si>
  <si>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</si>
  <si>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</si>
  <si>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</si>
  <si>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</si>
  <si>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</si>
  <si>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</si>
  <si>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</si>
  <si>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</si>
  <si>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</si>
  <si>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</si>
  <si>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</si>
  <si>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</si>
  <si>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</si>
  <si>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</si>
  <si>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</si>
  <si>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</si>
  <si>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</si>
  <si>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</si>
  <si>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</si>
  <si>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</si>
  <si>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</si>
  <si>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</si>
  <si>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</si>
  <si>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</si>
  <si>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</si>
  <si>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</si>
  <si>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</si>
  <si>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</si>
  <si>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</si>
  <si>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</si>
  <si>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</si>
  <si>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</si>
  <si>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</si>
  <si>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</si>
  <si>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</si>
  <si>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</si>
  <si>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</si>
  <si>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</si>
  <si>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</si>
  <si>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</si>
  <si>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</si>
  <si>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</si>
  <si>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</si>
  <si>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</si>
  <si>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</si>
  <si>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</si>
  <si>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</si>
  <si>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</si>
  <si>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</si>
  <si>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</si>
  <si>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</si>
  <si>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</si>
  <si>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</si>
  <si>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</si>
  <si>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</si>
  <si>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</si>
  <si>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</si>
  <si>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</si>
  <si>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</si>
  <si>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</si>
  <si>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</si>
  <si>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</si>
  <si>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</si>
  <si>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</si>
  <si>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</si>
  <si>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</si>
  <si>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</si>
  <si>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</si>
  <si>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</si>
  <si>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</si>
  <si>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</si>
  <si>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</si>
  <si>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</si>
  <si>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</si>
  <si>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</si>
  <si>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</si>
  <si>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</si>
  <si>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</si>
  <si>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</si>
  <si>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</si>
  <si>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</si>
  <si>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</si>
  <si>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</si>
  <si>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</si>
  <si>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</si>
  <si>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</si>
  <si>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</si>
  <si>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</si>
  <si>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</si>
  <si>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</si>
  <si>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</si>
  <si>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</si>
  <si>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</si>
  <si>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</si>
  <si>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</si>
  <si>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</si>
  <si>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</si>
  <si>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</si>
  <si>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</si>
  <si>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</si>
  <si>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</si>
  <si>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</si>
  <si>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</si>
  <si>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</si>
  <si>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</si>
  <si>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</si>
  <si>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</si>
  <si>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</si>
  <si>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</si>
  <si>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</si>
  <si>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</si>
  <si>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</si>
  <si>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</si>
  <si>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</si>
  <si>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</si>
  <si>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</si>
  <si>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</si>
  <si>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</si>
  <si>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</si>
  <si>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</si>
  <si>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</si>
  <si>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</si>
  <si>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</si>
  <si>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</si>
  <si>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</si>
  <si>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</si>
  <si>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</si>
  <si>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</si>
  <si>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</si>
  <si>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</si>
  <si>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</si>
  <si>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</si>
  <si>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</si>
  <si>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</si>
  <si>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</si>
  <si>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</si>
  <si>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</si>
  <si>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</si>
  <si>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</si>
  <si>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</si>
  <si>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</si>
  <si>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</si>
  <si>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</si>
  <si>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</si>
  <si>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</si>
  <si>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</si>
  <si>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</si>
  <si>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</si>
  <si>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</si>
  <si>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</si>
  <si>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</si>
  <si>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</si>
  <si>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</si>
  <si>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</si>
  <si>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</si>
  <si>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</si>
  <si>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</si>
  <si>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</si>
  <si>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</si>
  <si>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</si>
  <si>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</si>
  <si>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</si>
  <si>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</si>
  <si>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</si>
  <si>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</si>
  <si>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</si>
  <si>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</si>
  <si>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</si>
  <si>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</si>
  <si>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</si>
  <si>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</si>
  <si>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</si>
  <si>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</si>
  <si>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</si>
  <si>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</si>
  <si>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</si>
  <si>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</si>
  <si>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</si>
  <si>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</si>
  <si>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</si>
  <si>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</si>
  <si>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</si>
  <si>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</si>
  <si>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</si>
  <si>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</si>
  <si>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</si>
  <si>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</si>
  <si>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</si>
  <si>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</si>
  <si>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</si>
  <si>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</si>
  <si>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</si>
  <si>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</si>
  <si>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</si>
  <si>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</si>
  <si>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</si>
  <si>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</si>
  <si>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</si>
  <si>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</si>
  <si>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</si>
  <si>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</si>
  <si>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</si>
  <si>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</si>
  <si>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</si>
  <si>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</si>
  <si>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</si>
  <si>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</si>
  <si>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</si>
  <si>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</si>
  <si>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</si>
  <si>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</si>
  <si>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</si>
  <si>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</si>
  <si>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</si>
  <si>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</si>
  <si>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</si>
  <si>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</si>
  <si>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</si>
  <si>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</si>
  <si>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</si>
  <si>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</si>
  <si>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</si>
  <si>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</si>
  <si>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</si>
  <si>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</si>
  <si>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</si>
  <si>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</si>
  <si>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</si>
  <si>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</si>
  <si>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</si>
  <si>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</si>
  <si>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</si>
  <si>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</si>
  <si>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</si>
  <si>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</si>
  <si>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</si>
  <si>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</si>
  <si>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</si>
  <si>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</si>
  <si>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</si>
  <si>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</si>
  <si>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</si>
  <si>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</si>
  <si>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</si>
  <si>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</si>
  <si>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</si>
  <si>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</si>
  <si>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</si>
  <si>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</si>
  <si>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</si>
  <si>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</si>
  <si>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</si>
  <si>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</si>
  <si>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</si>
  <si>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</si>
  <si>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</si>
  <si>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</si>
  <si>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</si>
  <si>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</si>
  <si>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</si>
  <si>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</si>
  <si>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</si>
  <si>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</si>
  <si>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</si>
  <si>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</si>
  <si>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</si>
  <si>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</si>
  <si>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</si>
  <si>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</si>
  <si>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</si>
  <si>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</si>
  <si>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</si>
  <si>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</si>
  <si>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</si>
  <si>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</si>
  <si>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</si>
  <si>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</si>
  <si>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</si>
  <si>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</si>
  <si>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</si>
  <si>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</si>
  <si>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</si>
  <si>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</si>
  <si>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</si>
  <si>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</si>
  <si>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</si>
  <si>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</si>
  <si>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</si>
  <si>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</si>
  <si>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</si>
  <si>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</si>
  <si>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</si>
  <si>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</si>
  <si>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</si>
  <si>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</si>
  <si>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</si>
  <si>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</si>
  <si>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</si>
  <si>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</si>
  <si>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</si>
  <si>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</si>
  <si>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</si>
  <si>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</si>
  <si>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</si>
  <si>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</si>
  <si>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</si>
  <si>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</si>
  <si>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</si>
  <si>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</si>
  <si>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</si>
  <si>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</si>
  <si>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</si>
  <si>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</si>
  <si>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</si>
  <si>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</si>
  <si>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</si>
  <si>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</si>
  <si>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</si>
  <si>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</si>
  <si>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</si>
  <si>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</si>
  <si>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</si>
  <si>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</si>
  <si>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</si>
  <si>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</si>
  <si>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</si>
  <si>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</si>
  <si>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</si>
  <si>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</si>
  <si>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</si>
  <si>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</si>
  <si>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</si>
  <si>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</si>
  <si>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</si>
  <si>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</si>
  <si>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</si>
  <si>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</si>
  <si>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</si>
  <si>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</si>
  <si>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</si>
  <si>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</si>
  <si>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</si>
  <si>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</si>
  <si>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</si>
  <si>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</si>
  <si>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</si>
  <si>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</si>
  <si>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</si>
  <si>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</si>
  <si>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</si>
  <si>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</si>
  <si>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</si>
  <si>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</si>
  <si>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</si>
  <si>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</si>
  <si>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</si>
  <si>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</si>
  <si>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</si>
  <si>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</si>
  <si>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</si>
  <si>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</si>
  <si>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</si>
  <si>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</si>
  <si>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</si>
  <si>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</si>
  <si>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</si>
  <si>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</si>
  <si>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</si>
  <si>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</si>
  <si>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</si>
  <si>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</si>
  <si>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</si>
  <si>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</si>
  <si>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</si>
  <si>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</si>
  <si>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</si>
  <si>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</si>
  <si>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</si>
  <si>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</si>
  <si>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</si>
  <si>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</si>
  <si>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</si>
  <si>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</si>
  <si>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</si>
  <si>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</si>
  <si>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</si>
  <si>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</si>
  <si>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</si>
  <si>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</si>
  <si>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</si>
  <si>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</si>
  <si>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</si>
  <si>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</si>
  <si>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</si>
  <si>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</si>
  <si>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</si>
  <si>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</si>
  <si>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</si>
  <si>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</si>
  <si>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</si>
  <si>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</si>
  <si>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</si>
  <si>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</si>
  <si>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</si>
  <si>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</si>
  <si>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</si>
  <si>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</si>
  <si>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</si>
  <si>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</si>
  <si>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</si>
  <si>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</si>
  <si>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</si>
  <si>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</si>
  <si>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</si>
  <si>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</si>
  <si>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</si>
  <si>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</si>
  <si>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</si>
  <si>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</si>
  <si>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</si>
  <si>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</si>
  <si>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</si>
  <si>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</si>
  <si>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</si>
  <si>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</si>
  <si>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</si>
  <si>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</si>
  <si>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</si>
  <si>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</si>
  <si>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</si>
  <si>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</si>
  <si>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</si>
  <si>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</si>
  <si>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</si>
  <si>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</si>
  <si>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</si>
  <si>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</si>
  <si>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</si>
  <si>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</si>
  <si>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</si>
  <si>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</si>
  <si>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</si>
  <si>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</si>
  <si>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</si>
  <si>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</si>
  <si>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</si>
  <si>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</si>
  <si>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</si>
  <si>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</si>
  <si>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</si>
  <si>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</si>
  <si>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</si>
  <si>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</si>
  <si>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</si>
  <si>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</si>
  <si>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</si>
  <si>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</si>
  <si>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</si>
  <si>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</si>
  <si>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</si>
  <si>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</si>
  <si>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</si>
  <si>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</si>
  <si>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</si>
  <si>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</si>
  <si>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</si>
  <si>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</si>
  <si>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</si>
  <si>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</si>
  <si>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</si>
  <si>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</si>
  <si>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</si>
  <si>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</si>
  <si>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</si>
  <si>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</si>
  <si>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</si>
  <si>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</si>
  <si>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</si>
  <si>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</si>
  <si>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</si>
  <si>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</si>
  <si>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</si>
  <si>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</si>
  <si>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</si>
  <si>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</si>
  <si>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</si>
  <si>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</si>
  <si>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</si>
  <si>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</si>
  <si>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</si>
  <si>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</si>
  <si>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</si>
  <si>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</si>
  <si>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</si>
  <si>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</si>
  <si>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</si>
  <si>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</si>
  <si>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</si>
  <si>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</si>
  <si>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</si>
  <si>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</si>
  <si>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</si>
  <si>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</si>
  <si>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</si>
  <si>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</si>
  <si>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</si>
  <si>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</si>
  <si>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</si>
  <si>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</si>
  <si>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</si>
  <si>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</si>
  <si>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</si>
  <si>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</si>
  <si>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</si>
  <si>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</si>
  <si>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</si>
  <si>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</si>
  <si>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</si>
  <si>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</si>
  <si>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</si>
  <si>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</si>
  <si>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</si>
  <si>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</si>
  <si>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</si>
  <si>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</si>
  <si>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</si>
  <si>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</si>
  <si>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</si>
  <si>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</si>
  <si>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</si>
  <si>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</si>
  <si>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</si>
  <si>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</si>
  <si>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</si>
  <si>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</si>
  <si>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</si>
  <si>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</si>
  <si>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</si>
  <si>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</si>
  <si>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</si>
  <si>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</si>
  <si>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</si>
  <si>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</si>
  <si>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</si>
  <si>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</si>
  <si>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</si>
  <si>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</si>
  <si>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</si>
  <si>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</si>
  <si>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</si>
  <si>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</si>
  <si>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</si>
  <si>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</si>
  <si>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</si>
  <si>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</si>
  <si>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</si>
  <si>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</si>
  <si>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</si>
  <si>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</si>
  <si>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</si>
  <si>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</si>
  <si>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</si>
  <si>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</si>
  <si>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</si>
  <si>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</si>
  <si>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</si>
  <si>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</si>
  <si>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</si>
  <si>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</si>
  <si>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</si>
  <si>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</si>
  <si>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</si>
  <si>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</si>
  <si>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</si>
  <si>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</si>
  <si>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</si>
  <si>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</si>
  <si>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</si>
  <si>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</si>
  <si>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</si>
  <si>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</si>
  <si>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</si>
  <si>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</si>
  <si>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</si>
  <si>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</si>
  <si>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</si>
  <si>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</si>
  <si>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</si>
  <si>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</si>
  <si>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</si>
  <si>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</si>
  <si>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</si>
  <si>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</si>
  <si>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</si>
  <si>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</si>
  <si>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</si>
  <si>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</si>
  <si>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</si>
  <si>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</si>
  <si>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</si>
  <si>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</si>
  <si>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</si>
  <si>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</si>
  <si>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</si>
  <si>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</si>
  <si>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</si>
  <si>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</si>
  <si>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</si>
  <si>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</si>
  <si>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</si>
  <si>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</si>
  <si>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</si>
  <si>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</si>
  <si>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</si>
  <si>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</si>
  <si>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</si>
  <si>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</si>
  <si>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</si>
  <si>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</si>
  <si>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</si>
  <si>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</si>
  <si>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</si>
  <si>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</si>
  <si>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</si>
  <si>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</si>
  <si>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</si>
  <si>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</si>
  <si>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</si>
  <si>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</si>
  <si>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</si>
  <si>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</si>
  <si>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</si>
  <si>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</si>
  <si>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</si>
  <si>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</si>
  <si>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</si>
  <si>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</si>
  <si>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</si>
  <si>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</si>
  <si>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</si>
  <si>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</si>
  <si>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</si>
  <si>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</si>
  <si>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</si>
  <si>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</si>
  <si>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</si>
  <si>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</si>
  <si>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</si>
  <si>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</si>
  <si>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</si>
  <si>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</si>
  <si>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</si>
  <si>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</si>
  <si>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</si>
  <si>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</si>
  <si>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</si>
  <si>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</si>
  <si>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</si>
  <si>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</si>
  <si>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</si>
  <si>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</si>
  <si>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</si>
  <si>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</si>
  <si>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</si>
  <si>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</si>
  <si>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</si>
  <si>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</si>
  <si>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</si>
  <si>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</si>
  <si>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</si>
  <si>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</si>
  <si>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</si>
  <si>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</si>
  <si>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</si>
  <si>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</si>
  <si>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</si>
  <si>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</si>
  <si>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</si>
  <si>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</si>
  <si>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</si>
  <si>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</si>
  <si>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</si>
  <si>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</si>
  <si>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</si>
  <si>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</si>
  <si>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</si>
  <si>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</si>
  <si>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</si>
  <si>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</si>
  <si>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</si>
  <si>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</si>
  <si>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</si>
  <si>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</si>
  <si>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</si>
  <si>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</si>
  <si>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</si>
  <si>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</si>
  <si>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</si>
  <si>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</si>
  <si>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</si>
  <si>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</si>
  <si>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</si>
  <si>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</si>
  <si>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</si>
  <si>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</si>
  <si>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</si>
  <si>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</si>
  <si>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</si>
  <si>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</si>
  <si>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</si>
  <si>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</si>
  <si>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</si>
  <si>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</si>
  <si>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</si>
  <si>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</si>
  <si>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</si>
  <si>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</si>
  <si>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</si>
  <si>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</si>
  <si>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</si>
  <si>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</si>
  <si>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</si>
  <si>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</si>
  <si>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</si>
  <si>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</si>
  <si>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</si>
  <si>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</si>
  <si>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</si>
  <si>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</si>
  <si>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</si>
  <si>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</si>
  <si>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</si>
  <si>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</si>
  <si>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</si>
  <si>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</si>
  <si>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</si>
  <si>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</si>
  <si>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</si>
  <si>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</si>
  <si>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</si>
  <si>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</si>
  <si>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</si>
  <si>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</si>
  <si>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</si>
  <si>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</si>
  <si>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</si>
  <si>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</si>
  <si>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</si>
  <si>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</si>
  <si>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</si>
  <si>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</si>
  <si>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</si>
  <si>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</si>
  <si>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</si>
  <si>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</si>
  <si>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</si>
  <si>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</si>
  <si>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</si>
  <si>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</si>
  <si>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</si>
  <si>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</si>
  <si>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</si>
  <si>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</si>
  <si>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</si>
  <si>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</si>
  <si>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</si>
  <si>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</si>
  <si>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</si>
  <si>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</si>
  <si>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</si>
  <si>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</si>
  <si>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</si>
  <si>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</si>
  <si>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</si>
  <si>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</si>
  <si>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</si>
  <si>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</si>
  <si>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</si>
  <si>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</si>
  <si>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</si>
  <si>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</si>
  <si>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</si>
  <si>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</si>
  <si>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</si>
  <si>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</si>
  <si>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</si>
  <si>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</si>
  <si>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</si>
  <si>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</si>
  <si>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</si>
  <si>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</si>
  <si>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</si>
  <si>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</si>
  <si>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</si>
  <si>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</si>
  <si>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</si>
  <si>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</si>
  <si>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</si>
  <si>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</si>
  <si>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</si>
  <si>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</si>
  <si>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</si>
  <si>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</si>
  <si>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</si>
  <si>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</si>
  <si>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</si>
  <si>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</si>
  <si>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</si>
  <si>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</si>
  <si>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</si>
  <si>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</si>
  <si>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</si>
  <si>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</si>
  <si>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</si>
  <si>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</si>
  <si>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</si>
  <si>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</si>
  <si>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</si>
  <si>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</si>
  <si>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</si>
  <si>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</si>
  <si>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</si>
  <si>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</si>
  <si>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</si>
  <si>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</si>
  <si>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</si>
  <si>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</si>
  <si>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</si>
  <si>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</si>
  <si>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</si>
  <si>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</si>
  <si>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</si>
  <si>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</si>
  <si>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</si>
  <si>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</si>
  <si>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</si>
  <si>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</si>
  <si>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</si>
  <si>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</si>
  <si>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</si>
  <si>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</si>
  <si>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</si>
  <si>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</si>
  <si>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</si>
  <si>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</si>
  <si>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</si>
  <si>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</si>
  <si>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</si>
  <si>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</si>
  <si>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</si>
  <si>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</si>
  <si>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</si>
  <si>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</si>
  <si>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</si>
  <si>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</si>
  <si>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</si>
  <si>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</si>
  <si>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</si>
  <si>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</si>
  <si>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</si>
  <si>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</si>
  <si>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</si>
  <si>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</si>
  <si>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</si>
  <si>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</si>
  <si>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</si>
  <si>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</si>
  <si>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</si>
  <si>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</si>
  <si>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</si>
  <si>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</si>
  <si>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</si>
  <si>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</si>
  <si>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</si>
  <si>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</si>
  <si>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</si>
  <si>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</si>
  <si>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</si>
  <si>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</si>
  <si>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</si>
  <si>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</si>
  <si>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</si>
  <si>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</si>
  <si>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</si>
  <si>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</si>
  <si>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</si>
  <si>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</si>
  <si>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</si>
  <si>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</si>
  <si>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</si>
  <si>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</si>
  <si>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</si>
  <si>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</si>
  <si>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</si>
  <si>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</si>
  <si>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</si>
  <si>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</si>
  <si>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</si>
  <si>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</si>
  <si>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</si>
  <si>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</si>
  <si>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</si>
  <si>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</si>
  <si>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</si>
  <si>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</si>
  <si>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</si>
  <si>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</si>
  <si>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</si>
  <si>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</si>
  <si>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</si>
  <si>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</si>
  <si>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</si>
  <si>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</si>
  <si>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</si>
  <si>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</si>
  <si>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</si>
  <si>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</si>
  <si>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</si>
  <si>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</si>
  <si>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</si>
  <si>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</si>
  <si>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</si>
  <si>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</si>
  <si>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</si>
  <si>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</si>
  <si>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</si>
  <si>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</si>
  <si>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</si>
  <si>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</si>
  <si>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</si>
  <si>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</si>
  <si>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</si>
  <si>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</si>
  <si>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</si>
  <si>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</si>
  <si>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</si>
  <si>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</si>
  <si>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</si>
  <si>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</si>
  <si>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</si>
  <si>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</si>
  <si>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</si>
  <si>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</si>
  <si>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</si>
  <si>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</si>
  <si>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</si>
  <si>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</si>
  <si>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</si>
  <si>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</si>
  <si>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</si>
  <si>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</si>
  <si>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</si>
  <si>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</si>
  <si>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</si>
  <si>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</si>
  <si>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</si>
  <si>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</si>
  <si>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</si>
  <si>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</si>
  <si>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</si>
  <si>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</si>
  <si>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</si>
  <si>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</si>
  <si>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</si>
  <si>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</si>
  <si>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</si>
  <si>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</si>
  <si>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</si>
  <si>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</si>
  <si>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</si>
  <si>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</si>
  <si>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</si>
  <si>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</si>
  <si>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</si>
  <si>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</si>
  <si>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</si>
  <si>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</si>
  <si>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</si>
  <si>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</si>
  <si>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</si>
  <si>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</si>
  <si>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</si>
  <si>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</si>
  <si>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</si>
  <si>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</si>
  <si>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</si>
  <si>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</si>
  <si>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</si>
  <si>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</si>
  <si>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</si>
  <si>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</si>
  <si>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</si>
  <si>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</si>
  <si>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</si>
  <si>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</si>
  <si>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</si>
  <si>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</si>
  <si>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</si>
  <si>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</si>
  <si>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</si>
  <si>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</si>
  <si>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</si>
  <si>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</si>
  <si>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</si>
  <si>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</si>
  <si>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</si>
  <si>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</si>
  <si>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</si>
  <si>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</si>
  <si>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</si>
  <si>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</si>
  <si>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</si>
  <si>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</si>
  <si>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</si>
  <si>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</si>
  <si>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</si>
  <si>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</si>
  <si>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</si>
  <si>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</si>
  <si>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</si>
  <si>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</si>
  <si>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</si>
  <si>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</si>
  <si>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</si>
  <si>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</si>
  <si>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</si>
  <si>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</si>
  <si>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</si>
  <si>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</si>
  <si>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</si>
  <si>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</si>
  <si>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</si>
  <si>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</si>
  <si>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</si>
  <si>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</si>
  <si>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</si>
  <si>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</si>
  <si>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</si>
  <si>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</si>
  <si>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</si>
  <si>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</si>
  <si>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</si>
  <si>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</si>
  <si>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</si>
  <si>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</si>
  <si>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</si>
  <si>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</si>
  <si>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</si>
  <si>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</si>
  <si>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</si>
  <si>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</si>
  <si>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</si>
  <si>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</si>
  <si>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</si>
  <si>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</si>
  <si>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</si>
  <si>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</si>
  <si>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</si>
  <si>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</si>
  <si>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</si>
  <si>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</si>
  <si>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</si>
  <si>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</si>
  <si>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</si>
  <si>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</si>
  <si>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</si>
  <si>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</si>
  <si>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</si>
  <si>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</si>
  <si>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</si>
  <si>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</si>
  <si>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</si>
  <si>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</si>
  <si>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</si>
  <si>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</si>
  <si>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</si>
  <si>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</si>
  <si>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</si>
  <si>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</si>
  <si>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</si>
  <si>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</si>
  <si>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</si>
  <si>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</si>
  <si>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</si>
  <si>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</si>
  <si>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</si>
  <si>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</si>
  <si>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</si>
  <si>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</si>
  <si>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</si>
  <si>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</si>
  <si>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</si>
  <si>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</si>
  <si>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</si>
  <si>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</si>
  <si>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</si>
  <si>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</si>
  <si>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</si>
  <si>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</si>
  <si>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</si>
  <si>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</si>
  <si>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</si>
  <si>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</si>
  <si>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</si>
  <si>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</si>
  <si>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</si>
  <si>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</si>
  <si>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</si>
  <si>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</si>
  <si>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</si>
  <si>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</si>
  <si>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</si>
  <si>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</si>
  <si>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</si>
  <si>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</si>
  <si>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</si>
  <si>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</si>
  <si>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</si>
  <si>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</si>
  <si>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</si>
  <si>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</si>
  <si>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</si>
  <si>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</si>
  <si>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</si>
  <si>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</si>
  <si>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</si>
  <si>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</si>
  <si>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</si>
  <si>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</si>
  <si>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</si>
  <si>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</si>
  <si>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</si>
  <si>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</si>
  <si>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</si>
  <si>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</si>
  <si>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</si>
  <si>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</si>
  <si>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</si>
  <si>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</si>
  <si>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</si>
  <si>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</si>
  <si>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</si>
  <si>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</si>
  <si>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</si>
  <si>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</si>
  <si>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</si>
  <si>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</si>
  <si>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</si>
  <si>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</si>
  <si>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</si>
  <si>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</si>
  <si>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</si>
  <si>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</si>
  <si>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</si>
  <si>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</si>
  <si>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</si>
  <si>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</si>
  <si>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</si>
  <si>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</si>
  <si>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</si>
  <si>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</si>
  <si>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</si>
  <si>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</si>
  <si>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</si>
  <si>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</si>
  <si>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</si>
  <si>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</si>
  <si>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</si>
  <si>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</si>
  <si>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</si>
  <si>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</si>
  <si>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</si>
  <si>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</si>
  <si>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</si>
  <si>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</si>
  <si>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</si>
  <si>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</si>
  <si>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</si>
  <si>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</si>
  <si>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</si>
  <si>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</si>
  <si>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</si>
  <si>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</si>
  <si>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</si>
  <si>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</si>
  <si>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</si>
  <si>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</si>
  <si>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</si>
  <si>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</si>
  <si>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</si>
  <si>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</si>
  <si>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</si>
  <si>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</si>
  <si>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</si>
  <si>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</si>
  <si>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</si>
  <si>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</si>
  <si>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</si>
  <si>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</si>
  <si>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</si>
  <si>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</si>
  <si>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</si>
  <si>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</si>
  <si>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</si>
  <si>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</si>
  <si>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</si>
  <si>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</si>
  <si>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</si>
  <si>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</si>
  <si>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</si>
  <si>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</si>
  <si>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</si>
  <si>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</si>
  <si>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</si>
  <si>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</si>
  <si>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</si>
  <si>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</si>
  <si>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</si>
  <si>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</si>
  <si>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</si>
  <si>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</si>
  <si>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</si>
  <si>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</si>
  <si>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</si>
  <si>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</si>
  <si>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</si>
  <si>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</si>
  <si>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</si>
  <si>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</si>
  <si>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</si>
  <si>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</si>
  <si>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</si>
  <si>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</si>
  <si>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</si>
  <si>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</si>
  <si>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</si>
  <si>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</si>
  <si>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</si>
  <si>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</si>
  <si>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</si>
  <si>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</si>
  <si>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</si>
  <si>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</si>
  <si>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</si>
  <si>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</si>
  <si>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</si>
  <si>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</si>
  <si>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</si>
  <si>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</si>
  <si>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</si>
  <si>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</si>
  <si>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</si>
  <si>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</si>
  <si>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</si>
  <si>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</si>
  <si>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</si>
  <si>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</si>
  <si>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</si>
  <si>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</si>
  <si>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</si>
  <si>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</si>
  <si>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</si>
  <si>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</si>
  <si>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</si>
  <si>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</si>
  <si>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</si>
  <si>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</si>
  <si>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</si>
  <si>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</si>
  <si>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</si>
  <si>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</si>
  <si>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</si>
  <si>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</si>
  <si>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</si>
  <si>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</si>
  <si>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</si>
  <si>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</si>
  <si>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</si>
  <si>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</si>
  <si>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</si>
  <si>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</si>
  <si>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</si>
  <si>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</si>
  <si>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</si>
  <si>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</si>
  <si>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</si>
  <si>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</si>
  <si>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</si>
  <si>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</si>
  <si>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</si>
  <si>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</si>
  <si>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</si>
  <si>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</si>
  <si>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</si>
  <si>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</si>
  <si>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</si>
  <si>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</si>
  <si>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</si>
  <si>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</si>
  <si>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</si>
  <si>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</si>
  <si>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</si>
  <si>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</si>
  <si>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</si>
  <si>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</si>
  <si>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</si>
  <si>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</si>
  <si>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</si>
  <si>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</si>
  <si>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</si>
  <si>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</si>
  <si>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</si>
  <si>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</si>
  <si>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</si>
  <si>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</si>
  <si>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</si>
  <si>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</si>
  <si>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</si>
  <si>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</si>
  <si>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</si>
  <si>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</si>
  <si>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</si>
  <si>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</si>
  <si>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</si>
  <si>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</si>
  <si>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</si>
  <si>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</si>
  <si>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</si>
  <si>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</si>
  <si>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</si>
  <si>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</si>
  <si>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</si>
  <si>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</si>
  <si>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</si>
  <si>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</si>
  <si>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</si>
  <si>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</si>
  <si>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</si>
  <si>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</si>
  <si>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</si>
  <si>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</si>
  <si>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</si>
  <si>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</si>
  <si>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</si>
  <si>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</si>
  <si>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</si>
  <si>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</si>
  <si>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</si>
  <si>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</si>
  <si>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</si>
  <si>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</si>
  <si>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</si>
  <si>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</si>
  <si>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</si>
  <si>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</si>
  <si>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</si>
  <si>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</si>
  <si>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</si>
  <si>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</si>
  <si>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</si>
  <si>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</si>
  <si>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</si>
  <si>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</si>
  <si>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</si>
  <si>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</si>
  <si>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</si>
  <si>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</si>
  <si>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</si>
  <si>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</si>
  <si>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</si>
  <si>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</si>
  <si>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</si>
  <si>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</si>
  <si>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</si>
  <si>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</si>
  <si>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</si>
  <si>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</si>
  <si>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</si>
  <si>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</si>
  <si>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</si>
  <si>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</si>
  <si>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</si>
  <si>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</si>
  <si>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</si>
  <si>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</si>
  <si>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</si>
  <si>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</si>
  <si>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</si>
  <si>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</si>
  <si>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</si>
  <si>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</si>
  <si>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</si>
  <si>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</si>
  <si>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</si>
  <si>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</si>
  <si>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</si>
  <si>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</si>
  <si>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</si>
  <si>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</si>
  <si>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</si>
  <si>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</si>
  <si>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</si>
  <si>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</si>
  <si>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</si>
  <si>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</si>
  <si>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</si>
  <si>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</si>
  <si>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</si>
  <si>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</si>
  <si>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</si>
  <si>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</si>
  <si>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</si>
  <si>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</si>
  <si>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</si>
  <si>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</si>
  <si>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</si>
  <si>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</si>
  <si>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</si>
  <si>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</si>
  <si>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</si>
  <si>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</si>
  <si>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</si>
  <si>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</si>
  <si>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</si>
  <si>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</si>
  <si>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</si>
  <si>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</si>
  <si>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</si>
  <si>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</si>
  <si>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</si>
  <si>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</si>
  <si>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</si>
  <si>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</si>
  <si>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</si>
  <si>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</si>
  <si>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</si>
  <si>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</si>
  <si>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</si>
  <si>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</si>
  <si>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</si>
  <si>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</si>
  <si>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</si>
  <si>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</si>
  <si>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</si>
  <si>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</si>
  <si>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</si>
  <si>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</si>
  <si>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</si>
  <si>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</si>
  <si>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</si>
  <si>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</si>
  <si>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</si>
  <si>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</si>
  <si>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</si>
  <si>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</si>
  <si>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</si>
  <si>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</si>
  <si>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</si>
  <si>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</si>
  <si>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</si>
  <si>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</si>
  <si>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</si>
  <si>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</si>
  <si>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</si>
  <si>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</si>
  <si>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</si>
  <si>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</si>
  <si>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</si>
  <si>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</si>
  <si>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</si>
  <si>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</si>
  <si>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</si>
  <si>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</si>
  <si>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</si>
  <si>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</si>
  <si>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</si>
  <si>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</si>
  <si>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</si>
  <si>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</si>
  <si>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</si>
  <si>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</si>
  <si>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</si>
  <si>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</si>
  <si>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</si>
  <si>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</si>
  <si>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</si>
  <si>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</si>
  <si>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</si>
  <si>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</si>
  <si>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</si>
  <si>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</si>
  <si>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</si>
  <si>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</si>
  <si>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</si>
  <si>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</si>
  <si>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</si>
  <si>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</si>
  <si>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</si>
  <si>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</si>
  <si>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</si>
  <si>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</si>
  <si>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</si>
  <si>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</si>
  <si>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</si>
  <si>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</si>
  <si>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</si>
  <si>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</si>
  <si>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</si>
  <si>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</si>
  <si>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</si>
  <si>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</si>
  <si>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</si>
  <si>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</si>
  <si>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</si>
  <si>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</si>
  <si>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</si>
  <si>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</si>
  <si>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</si>
  <si>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</si>
  <si>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</si>
  <si>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</si>
  <si>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</si>
  <si>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</si>
  <si>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</si>
  <si>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</si>
  <si>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</si>
  <si>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</si>
  <si>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</si>
  <si>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</si>
  <si>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</si>
  <si>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</si>
  <si>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</si>
  <si>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</si>
  <si>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</si>
  <si>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</si>
  <si>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</si>
  <si>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</si>
  <si>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</si>
  <si>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</si>
  <si>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</si>
  <si>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</si>
  <si>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</si>
  <si>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</si>
  <si>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</si>
  <si>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</si>
  <si>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</si>
  <si>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</si>
  <si>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</si>
  <si>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</si>
  <si>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</si>
  <si>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</si>
  <si>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</si>
  <si>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</si>
  <si>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</si>
  <si>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</si>
  <si>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</si>
  <si>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</si>
  <si>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</si>
  <si>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</si>
  <si>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</si>
  <si>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</si>
  <si>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</si>
  <si>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</si>
  <si>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</si>
  <si>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</si>
  <si>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</si>
  <si>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</si>
  <si>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</si>
  <si>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</si>
  <si>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</si>
  <si>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</si>
  <si>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</si>
  <si>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</si>
  <si>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</si>
  <si>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</si>
  <si>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</si>
  <si>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</si>
  <si>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</si>
  <si>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</si>
  <si>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</si>
  <si>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</si>
  <si>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</si>
  <si>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</si>
  <si>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</si>
  <si>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</si>
  <si>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</si>
  <si>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</si>
  <si>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</si>
  <si>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</si>
  <si>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</si>
  <si>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</si>
  <si>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</si>
  <si>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</si>
  <si>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</si>
  <si>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</si>
  <si>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</si>
  <si>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</si>
  <si>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</si>
  <si>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</si>
  <si>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</si>
  <si>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</si>
  <si>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</si>
  <si>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</si>
  <si>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</si>
  <si>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</si>
  <si>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</si>
  <si>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</si>
  <si>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</si>
  <si>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</si>
  <si>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</si>
  <si>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</si>
  <si>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</si>
  <si>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</si>
  <si>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</si>
  <si>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</si>
  <si>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</si>
  <si>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</si>
  <si>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</si>
  <si>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</si>
  <si>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</si>
  <si>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</si>
  <si>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</si>
  <si>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</si>
  <si>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</si>
  <si>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</si>
  <si>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</si>
  <si>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</si>
  <si>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</si>
  <si>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</si>
  <si>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</si>
  <si>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</si>
  <si>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</si>
  <si>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</si>
  <si>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</si>
  <si>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</si>
  <si>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</si>
  <si>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</si>
  <si>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</si>
  <si>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</si>
  <si>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</si>
  <si>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</si>
  <si>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</si>
  <si>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</si>
  <si>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</si>
  <si>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</si>
  <si>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</si>
  <si>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</si>
  <si>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</si>
  <si>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</si>
  <si>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</si>
  <si>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</si>
  <si>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</si>
  <si>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</si>
  <si>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</si>
  <si>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</si>
  <si>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</si>
  <si>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</si>
  <si>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</si>
  <si>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</si>
  <si>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</si>
  <si>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</si>
  <si>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</si>
  <si>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</si>
  <si>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</si>
  <si>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</si>
  <si>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</si>
  <si>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</si>
  <si>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</si>
  <si>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</si>
  <si>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</si>
  <si>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</si>
  <si>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</si>
  <si>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</si>
  <si>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</si>
  <si>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</si>
  <si>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</si>
  <si>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</si>
  <si>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</si>
  <si>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</si>
  <si>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</si>
  <si>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</si>
  <si>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</si>
  <si>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</si>
  <si>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</si>
  <si>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</si>
  <si>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</si>
  <si>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</si>
  <si>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</si>
  <si>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</si>
  <si>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</si>
  <si>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</si>
  <si>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</si>
  <si>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</si>
  <si>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</si>
  <si>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</si>
  <si>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</si>
  <si>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</si>
  <si>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</si>
  <si>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</si>
  <si>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</si>
  <si>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</si>
  <si>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</si>
  <si>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</si>
  <si>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</si>
  <si>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</si>
  <si>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</si>
  <si>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</si>
  <si>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</si>
  <si>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</si>
  <si>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</si>
  <si>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</si>
  <si>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</si>
  <si>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</si>
  <si>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</si>
  <si>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</si>
  <si>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</si>
  <si>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</si>
  <si>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</si>
  <si>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</si>
  <si>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</si>
  <si>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</si>
  <si>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</si>
  <si>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</si>
  <si>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</si>
  <si>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</si>
  <si>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</si>
  <si>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</si>
  <si>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</si>
  <si>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</si>
  <si>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</si>
  <si>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</si>
  <si>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</si>
  <si>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</si>
  <si>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</si>
  <si>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</si>
  <si>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</si>
  <si>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</si>
  <si>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</si>
  <si>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</si>
  <si>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</si>
  <si>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</si>
  <si>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</si>
  <si>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</si>
  <si>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</si>
  <si>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</si>
  <si>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</si>
  <si>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</si>
  <si>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</si>
  <si>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</si>
  <si>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</si>
  <si>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</si>
  <si>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</si>
  <si>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</si>
  <si>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</si>
  <si>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</si>
  <si>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</si>
  <si>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</si>
  <si>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</si>
  <si>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</si>
  <si>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</si>
  <si>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</si>
  <si>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</si>
  <si>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</si>
  <si>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</si>
  <si>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</si>
  <si>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</si>
  <si>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</si>
  <si>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</si>
  <si>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</si>
  <si>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</si>
  <si>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</si>
  <si>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</si>
  <si>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</si>
  <si>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</si>
  <si>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</si>
  <si>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</si>
  <si>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</si>
  <si>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</si>
  <si>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</si>
  <si>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</si>
  <si>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</si>
  <si>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</si>
  <si>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</si>
  <si>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</si>
  <si>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</si>
  <si>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</si>
  <si>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</si>
  <si>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</si>
  <si>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</si>
  <si>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</si>
  <si>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</si>
  <si>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</si>
  <si>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</si>
  <si>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</si>
  <si>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</si>
  <si>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</si>
  <si>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</si>
  <si>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</si>
  <si>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</si>
  <si>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</si>
  <si>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</si>
  <si>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</si>
  <si>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</si>
  <si>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</si>
  <si>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</si>
  <si>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</si>
  <si>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</si>
  <si>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</si>
  <si>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</si>
  <si>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</si>
  <si>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</si>
  <si>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</si>
  <si>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</si>
  <si>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</si>
  <si>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</si>
  <si>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</si>
  <si>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</si>
  <si>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</si>
  <si>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</si>
  <si>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</si>
  <si>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</si>
  <si>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</si>
  <si>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</si>
  <si>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</si>
  <si>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</si>
  <si>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</si>
  <si>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</si>
  <si>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</si>
  <si>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</si>
  <si>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</si>
  <si>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</si>
  <si>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</si>
  <si>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</si>
  <si>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</si>
  <si>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</si>
  <si>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</si>
  <si>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</si>
  <si>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</si>
  <si>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</si>
  <si>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</si>
  <si>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</si>
  <si>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</si>
  <si>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</si>
  <si>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</si>
  <si>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</si>
  <si>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</si>
  <si>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</si>
  <si>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</si>
  <si>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</si>
  <si>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</si>
  <si>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</si>
  <si>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</si>
  <si>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</si>
  <si>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</si>
  <si>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</si>
  <si>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</si>
  <si>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</si>
  <si>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</si>
  <si>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</si>
  <si>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</si>
  <si>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</si>
  <si>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</si>
  <si>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</si>
  <si>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</si>
  <si>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</si>
  <si>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</si>
  <si>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</si>
  <si>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</si>
  <si>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</si>
  <si>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</si>
  <si>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</si>
  <si>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</si>
  <si>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</si>
  <si>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</si>
  <si>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</si>
  <si>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</si>
  <si>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</si>
  <si>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</si>
  <si>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</si>
  <si>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</si>
  <si>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</si>
  <si>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</si>
  <si>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</si>
  <si>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</si>
  <si>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</si>
  <si>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</si>
  <si>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</si>
  <si>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</si>
  <si>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</si>
  <si>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</si>
  <si>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</si>
  <si>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</si>
  <si>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</si>
  <si>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</si>
  <si>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</si>
  <si>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</si>
  <si>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</si>
  <si>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</si>
  <si>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</si>
  <si>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</si>
  <si>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</si>
  <si>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</si>
  <si>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</si>
  <si>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</si>
  <si>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</si>
  <si>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</si>
  <si>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</si>
  <si>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</si>
  <si>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</si>
  <si>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</si>
  <si>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</si>
  <si>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</si>
  <si>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</si>
  <si>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</si>
  <si>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</si>
  <si>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</si>
  <si>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</si>
  <si>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</si>
  <si>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</si>
  <si>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</si>
  <si>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</si>
  <si>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</si>
  <si>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</si>
  <si>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</si>
  <si>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</si>
  <si>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</si>
  <si>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</si>
  <si>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</si>
  <si>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</si>
  <si>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</si>
  <si>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</si>
  <si>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</si>
  <si>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</si>
  <si>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</si>
  <si>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</si>
  <si>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</si>
  <si>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</si>
  <si>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</si>
  <si>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</si>
  <si>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</si>
  <si>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</si>
  <si>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</si>
  <si>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</si>
  <si>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</si>
  <si>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</si>
  <si>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</si>
  <si>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</si>
  <si>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</si>
  <si>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</si>
  <si>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</si>
  <si>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</si>
  <si>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</si>
  <si>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</si>
  <si>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</si>
  <si>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</si>
  <si>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</si>
  <si>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</si>
  <si>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</si>
  <si>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</si>
  <si>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</si>
  <si>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</si>
  <si>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</si>
  <si>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</si>
  <si>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</si>
  <si>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</si>
  <si>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</si>
  <si>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</si>
  <si>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</si>
  <si>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</si>
  <si>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</si>
  <si>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</si>
  <si>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</si>
  <si>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</si>
  <si>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</si>
  <si>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</si>
  <si>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</si>
  <si>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</si>
  <si>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</si>
  <si>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</si>
  <si>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</si>
  <si>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</si>
  <si>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</si>
  <si>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</si>
  <si>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</si>
  <si>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</si>
  <si>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</si>
  <si>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</si>
  <si>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</si>
  <si>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</si>
  <si>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</si>
  <si>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</si>
  <si>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</si>
  <si>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</si>
  <si>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</si>
  <si>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</si>
  <si>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</si>
  <si>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</si>
  <si>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</si>
  <si>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</si>
  <si>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</si>
  <si>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</si>
  <si>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</si>
  <si>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</si>
  <si>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</si>
  <si>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</si>
  <si>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</si>
  <si>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</si>
  <si>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</si>
  <si>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</si>
  <si>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</si>
  <si>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</si>
  <si>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</si>
  <si>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</si>
  <si>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</si>
  <si>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</si>
  <si>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</si>
  <si>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</si>
  <si>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</si>
  <si>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</si>
  <si>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</si>
  <si>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</si>
  <si>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</si>
  <si>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</si>
  <si>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</si>
  <si>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</si>
  <si>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</si>
  <si>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</si>
  <si>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</si>
  <si>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</si>
  <si>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</si>
  <si>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</si>
  <si>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</si>
  <si>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</si>
  <si>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</si>
  <si>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</si>
  <si>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</si>
  <si>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</si>
  <si>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</si>
  <si>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</si>
  <si>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</si>
  <si>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</si>
  <si>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</si>
  <si>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</si>
  <si>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</si>
  <si>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</si>
  <si>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</si>
  <si>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</si>
  <si>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</si>
  <si>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</si>
  <si>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</si>
  <si>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</si>
  <si>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</si>
  <si>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</si>
  <si>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</si>
  <si>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</si>
  <si>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</si>
  <si>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</si>
  <si>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</si>
  <si>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</si>
  <si>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</si>
  <si>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</si>
  <si>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</si>
  <si>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</si>
  <si>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</si>
  <si>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</si>
  <si>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</si>
  <si>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</si>
  <si>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</si>
  <si>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</si>
  <si>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</si>
  <si>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</si>
  <si>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</si>
  <si>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</si>
  <si>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</si>
  <si>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</si>
  <si>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</si>
  <si>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</si>
  <si>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</si>
  <si>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</si>
  <si>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</si>
  <si>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</si>
  <si>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</si>
  <si>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</si>
  <si>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</si>
  <si>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</si>
  <si>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</si>
  <si>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</si>
  <si>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</si>
  <si>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</si>
  <si>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</si>
  <si>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</si>
  <si>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</si>
  <si>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</si>
  <si>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</si>
  <si>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</si>
  <si>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</si>
  <si>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</si>
  <si>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</si>
  <si>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</si>
  <si>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</si>
  <si>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</si>
  <si>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</si>
  <si>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</si>
  <si>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</si>
  <si>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</si>
  <si>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</si>
  <si>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</si>
  <si>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</si>
  <si>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</si>
  <si>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</si>
  <si>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</si>
  <si>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</si>
  <si>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</si>
  <si>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</si>
  <si>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</si>
  <si>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</si>
  <si>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</si>
  <si>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</si>
  <si>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</si>
  <si>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</si>
  <si>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</si>
  <si>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</si>
  <si>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</si>
  <si>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</si>
  <si>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</si>
  <si>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</si>
  <si>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</si>
  <si>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</si>
  <si>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</si>
  <si>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</si>
  <si>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</si>
  <si>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</si>
  <si>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</si>
  <si>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</si>
  <si>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</si>
  <si>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</si>
  <si>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</si>
  <si>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</si>
  <si>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</si>
  <si>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</si>
  <si>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</si>
  <si>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</si>
  <si>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</si>
  <si>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</si>
  <si>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</si>
  <si>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</si>
  <si>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</si>
  <si>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</si>
  <si>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</si>
  <si>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</si>
  <si>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</si>
  <si>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</si>
  <si>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</si>
  <si>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</si>
  <si>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</si>
  <si>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</si>
  <si>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</si>
  <si>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</si>
  <si>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</si>
  <si>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</si>
  <si>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</si>
  <si>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</si>
  <si>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</si>
  <si>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</si>
  <si>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</si>
  <si>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</si>
  <si>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</si>
  <si>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</si>
  <si>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</si>
  <si>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</si>
  <si>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</si>
  <si>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</si>
  <si>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</si>
  <si>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</si>
  <si>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</si>
  <si>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</si>
  <si>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</si>
  <si>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</si>
  <si>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</si>
  <si>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</si>
  <si>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</si>
  <si>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</si>
  <si>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</si>
  <si>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</si>
  <si>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</si>
  <si>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</si>
  <si>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</si>
  <si>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</si>
  <si>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</si>
  <si>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</si>
  <si>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</si>
  <si>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</si>
  <si>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</si>
  <si>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</si>
  <si>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</si>
  <si>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</si>
  <si>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</si>
  <si>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</si>
  <si>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</si>
  <si>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</si>
  <si>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</si>
  <si>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</si>
  <si>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</si>
  <si>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</si>
  <si>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</si>
  <si>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</si>
  <si>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</si>
  <si>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</si>
  <si>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</si>
  <si>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</si>
  <si>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</si>
  <si>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</si>
  <si>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</si>
  <si>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</si>
  <si>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</si>
  <si>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</si>
  <si>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</si>
  <si>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</si>
  <si>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</si>
  <si>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</si>
  <si>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</si>
  <si>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</si>
  <si>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</si>
  <si>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</si>
  <si>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</si>
  <si>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</si>
  <si>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</si>
  <si>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</si>
  <si>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</si>
  <si>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</si>
  <si>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</si>
  <si>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</si>
  <si>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</si>
  <si>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</si>
  <si>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</si>
  <si>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</si>
  <si>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</si>
  <si>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</si>
  <si>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</si>
  <si>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</si>
  <si>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</si>
  <si>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</si>
  <si>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</si>
  <si>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</si>
  <si>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</si>
  <si>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</si>
  <si>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</si>
  <si>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</si>
  <si>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</si>
  <si>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</si>
  <si>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</si>
  <si>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</si>
  <si>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</si>
  <si>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</si>
  <si>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</si>
  <si>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</si>
  <si>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</si>
  <si>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</si>
  <si>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</si>
  <si>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</si>
  <si>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</si>
  <si>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</si>
  <si>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</si>
  <si>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</si>
  <si>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</si>
  <si>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</si>
  <si>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</si>
  <si>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</si>
  <si>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</si>
  <si>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</si>
  <si>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</si>
  <si>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</si>
  <si>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</si>
  <si>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</si>
  <si>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</si>
  <si>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</si>
  <si>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</si>
  <si>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</si>
  <si>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</si>
  <si>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</si>
  <si>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</si>
  <si>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</si>
  <si>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</si>
  <si>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</si>
  <si>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</si>
  <si>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</si>
  <si>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</si>
  <si>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</si>
  <si>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</si>
  <si>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</si>
  <si>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</si>
  <si>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</si>
  <si>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</si>
  <si>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</si>
  <si>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</si>
  <si>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</si>
  <si>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</si>
  <si>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</si>
  <si>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</si>
  <si>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</si>
  <si>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</si>
  <si>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</si>
  <si>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</si>
  <si>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</si>
  <si>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</si>
  <si>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</si>
  <si>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</si>
  <si>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</si>
  <si>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</si>
  <si>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</si>
  <si>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</si>
  <si>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</si>
  <si>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</si>
  <si>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</si>
  <si>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</si>
  <si>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</si>
  <si>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</si>
  <si>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</si>
  <si>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</si>
  <si>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</si>
  <si>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</si>
  <si>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</si>
  <si>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</si>
  <si>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</si>
  <si>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</si>
  <si>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</si>
  <si>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</si>
  <si>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</si>
  <si>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</si>
  <si>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</si>
  <si>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</si>
  <si>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</si>
  <si>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</si>
  <si>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</si>
  <si>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</si>
  <si>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</si>
  <si>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</si>
  <si>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</si>
  <si>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</si>
  <si>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</si>
  <si>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</si>
  <si>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</si>
  <si>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</si>
  <si>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</si>
  <si>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</si>
  <si>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</si>
  <si>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</si>
  <si>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</si>
  <si>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</si>
  <si>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</si>
  <si>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</si>
  <si>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</si>
  <si>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</si>
  <si>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</si>
  <si>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</si>
  <si>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</si>
  <si>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</si>
  <si>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</si>
  <si>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</si>
  <si>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</si>
  <si>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</si>
  <si>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</si>
  <si>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</si>
  <si>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</si>
  <si>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</si>
  <si>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</si>
  <si>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</si>
  <si>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</si>
  <si>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</si>
  <si>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</si>
  <si>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</si>
  <si>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</si>
  <si>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</si>
  <si>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</si>
  <si>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</si>
  <si>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</si>
  <si>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</si>
  <si>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</si>
  <si>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</si>
  <si>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</si>
  <si>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</si>
  <si>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</si>
  <si>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</si>
  <si>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</si>
  <si>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</si>
  <si>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</si>
  <si>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</si>
  <si>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</si>
  <si>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</si>
  <si>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</si>
  <si>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</si>
  <si>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</si>
  <si>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</si>
  <si>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</si>
  <si>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</si>
  <si>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</si>
  <si>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</si>
  <si>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</si>
  <si>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</si>
  <si>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</si>
  <si>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</si>
  <si>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</si>
  <si>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</si>
  <si>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</si>
  <si>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</si>
  <si>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</si>
  <si>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</si>
  <si>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</si>
  <si>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</si>
  <si>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</si>
  <si>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</si>
  <si>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</si>
  <si>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</si>
  <si>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</si>
  <si>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</si>
  <si>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</si>
  <si>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</si>
  <si>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</si>
  <si>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</si>
  <si>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</si>
  <si>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</si>
  <si>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</si>
  <si>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</si>
  <si>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</si>
  <si>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</si>
  <si>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</si>
  <si>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</si>
  <si>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</si>
  <si>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</si>
  <si>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</si>
  <si>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</si>
  <si>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</si>
  <si>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</si>
  <si>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</si>
  <si>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</si>
  <si>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</si>
  <si>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</si>
  <si>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</si>
  <si>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</si>
  <si>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</si>
  <si>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</si>
  <si>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</si>
  <si>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</si>
  <si>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</si>
  <si>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</si>
  <si>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</si>
  <si>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</si>
  <si>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</si>
  <si>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</si>
  <si>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</si>
  <si>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</si>
  <si>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</si>
  <si>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</si>
  <si>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</si>
  <si>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</si>
  <si>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</si>
  <si>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</si>
  <si>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</si>
  <si>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</si>
  <si>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</si>
  <si>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</si>
  <si>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</si>
  <si>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</si>
  <si>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</si>
  <si>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</si>
  <si>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</si>
  <si>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</si>
  <si>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</si>
  <si>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</si>
  <si>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</si>
  <si>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</si>
  <si>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</si>
  <si>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</si>
  <si>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</si>
  <si>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</si>
  <si>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</si>
  <si>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</si>
  <si>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</si>
  <si>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</si>
  <si>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</si>
  <si>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</si>
  <si>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</si>
  <si>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</si>
  <si>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</si>
  <si>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</si>
  <si>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</si>
  <si>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</si>
  <si>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</si>
  <si>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</si>
  <si>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</si>
  <si>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</si>
  <si>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</si>
  <si>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</si>
  <si>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</si>
  <si>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</si>
  <si>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</si>
  <si>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</si>
  <si>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</si>
  <si>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</si>
  <si>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</si>
  <si>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</si>
  <si>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</si>
  <si>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</si>
  <si>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</si>
  <si>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</si>
  <si>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</si>
  <si>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</si>
  <si>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</si>
  <si>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</si>
  <si>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</si>
  <si>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</si>
  <si>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</si>
  <si>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</si>
  <si>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</si>
  <si>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</si>
  <si>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</si>
  <si>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</si>
  <si>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</si>
  <si>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</si>
  <si>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</si>
  <si>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</si>
  <si>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</si>
  <si>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</si>
  <si>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</si>
  <si>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</si>
  <si>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</si>
  <si>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</si>
  <si>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</si>
  <si>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</si>
  <si>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</si>
  <si>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</si>
  <si>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</si>
  <si>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</si>
  <si>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</si>
  <si>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</si>
  <si>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</si>
  <si>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</si>
  <si>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</si>
  <si>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</si>
  <si>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</si>
  <si>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</si>
  <si>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</si>
  <si>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</si>
  <si>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</si>
  <si>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</si>
  <si>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</si>
  <si>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</si>
  <si>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</si>
  <si>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</si>
  <si>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</si>
  <si>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</si>
  <si>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</si>
  <si>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</si>
  <si>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</si>
  <si>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</si>
  <si>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</si>
  <si>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</si>
  <si>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</si>
  <si>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</si>
  <si>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</si>
  <si>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</si>
  <si>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</si>
  <si>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</si>
  <si>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</si>
  <si>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</si>
  <si>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</si>
  <si>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</si>
  <si>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</si>
  <si>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</si>
  <si>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</si>
  <si>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</si>
  <si>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</si>
  <si>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</si>
  <si>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</si>
  <si>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</si>
  <si>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</si>
  <si>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</si>
  <si>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</si>
  <si>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</si>
  <si>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</si>
  <si>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</si>
  <si>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</si>
  <si>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</si>
  <si>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</si>
  <si>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</si>
  <si>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</si>
  <si>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</si>
  <si>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</si>
  <si>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</si>
  <si>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</si>
  <si>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</si>
  <si>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</si>
  <si>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</si>
  <si>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</si>
  <si>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</si>
  <si>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</si>
  <si>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</si>
  <si>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</si>
  <si>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</si>
  <si>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</si>
  <si>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</si>
  <si>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</si>
  <si>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</si>
  <si>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</si>
  <si>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</si>
  <si>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</si>
  <si>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</si>
  <si>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</si>
  <si>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</si>
  <si>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</si>
  <si>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</si>
  <si>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</si>
  <si>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</si>
  <si>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</si>
  <si>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</si>
  <si>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</si>
  <si>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</si>
  <si>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</si>
  <si>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</si>
  <si>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</si>
  <si>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</si>
  <si>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</si>
  <si>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</si>
  <si>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</si>
  <si>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</si>
  <si>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</si>
  <si>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</si>
  <si>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</si>
  <si>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</si>
  <si>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</si>
  <si>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</si>
  <si>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</si>
  <si>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</si>
  <si>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</si>
  <si>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</si>
  <si>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</si>
  <si>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</si>
  <si>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</si>
  <si>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</si>
  <si>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</si>
  <si>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</si>
  <si>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</si>
  <si>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</si>
  <si>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</si>
  <si>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</si>
  <si>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</si>
  <si>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</si>
  <si>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</si>
  <si>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</si>
  <si>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</si>
  <si>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</si>
  <si>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</si>
  <si>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</si>
  <si>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</si>
  <si>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</si>
  <si>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</si>
  <si>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</si>
  <si>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</si>
  <si>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</si>
  <si>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</si>
  <si>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</si>
  <si>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</si>
  <si>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</si>
  <si>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</si>
  <si>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</si>
  <si>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</si>
  <si>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</si>
  <si>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</si>
  <si>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</si>
  <si>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</si>
  <si>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</si>
  <si>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</si>
  <si>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</si>
  <si>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</si>
  <si>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</si>
  <si>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</si>
  <si>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</si>
  <si>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</si>
  <si>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</si>
  <si>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</si>
  <si>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</si>
  <si>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</si>
  <si>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</si>
  <si>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</si>
  <si>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</si>
  <si>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</si>
  <si>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</si>
  <si>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</si>
  <si>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</si>
  <si>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</si>
  <si>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</si>
  <si>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</si>
  <si>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</si>
  <si>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</si>
  <si>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</si>
  <si>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</si>
  <si>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</si>
  <si>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</si>
  <si>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</si>
  <si>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</si>
  <si>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</si>
  <si>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</si>
  <si>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</si>
  <si>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</si>
  <si>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</si>
  <si>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</si>
  <si>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</si>
  <si>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</si>
  <si>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</si>
  <si>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</si>
  <si>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</si>
  <si>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</si>
  <si>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</si>
  <si>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</si>
  <si>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</si>
  <si>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</si>
  <si>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</si>
  <si>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</si>
  <si>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</si>
  <si>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</si>
  <si>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</si>
  <si>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</si>
  <si>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</si>
  <si>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</si>
  <si>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</si>
  <si>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</si>
  <si>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</si>
  <si>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</si>
  <si>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</si>
  <si>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</si>
  <si>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</si>
  <si>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</si>
  <si>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</si>
  <si>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</si>
  <si>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</si>
  <si>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</si>
  <si>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</si>
  <si>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</si>
  <si>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</si>
  <si>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</si>
  <si>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</si>
  <si>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</si>
  <si>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</si>
  <si>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</si>
  <si>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</si>
  <si>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</si>
  <si>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</si>
  <si>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</si>
  <si>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</si>
  <si>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</si>
  <si>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</si>
  <si>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</si>
  <si>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</si>
  <si>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</si>
  <si>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</si>
  <si>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</si>
  <si>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</si>
  <si>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</si>
  <si>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</si>
  <si>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</si>
  <si>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</si>
  <si>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</si>
  <si>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</si>
  <si>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</si>
  <si>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</si>
  <si>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</si>
  <si>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</si>
  <si>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</si>
  <si>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</si>
  <si>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</si>
  <si>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</si>
  <si>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</si>
  <si>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</si>
  <si>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</si>
  <si>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</si>
  <si>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</si>
  <si>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</si>
  <si>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</si>
  <si>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</si>
  <si>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</si>
  <si>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</si>
  <si>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</si>
  <si>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</si>
  <si>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</si>
  <si>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</si>
  <si>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</si>
  <si>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</si>
  <si>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</si>
  <si>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</si>
  <si>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</si>
  <si>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</si>
  <si>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</si>
  <si>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</si>
  <si>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</si>
  <si>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</si>
  <si>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</si>
  <si>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</si>
  <si>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</si>
  <si>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</si>
  <si>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</si>
  <si>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</si>
  <si>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</si>
  <si>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</si>
  <si>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</si>
  <si>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</si>
  <si>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</si>
  <si>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</si>
  <si>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</si>
  <si>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</si>
  <si>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</si>
  <si>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</si>
  <si>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</si>
  <si>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</si>
  <si>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</si>
  <si>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</si>
  <si>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</si>
  <si>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</si>
  <si>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</si>
  <si>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</si>
  <si>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</si>
  <si>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</si>
  <si>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</si>
  <si>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</si>
  <si>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</si>
  <si>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</si>
  <si>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</si>
  <si>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</si>
  <si>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</si>
  <si>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</si>
  <si>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</si>
  <si>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</si>
  <si>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</si>
  <si>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</si>
  <si>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</si>
  <si>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</si>
  <si>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</si>
  <si>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</si>
  <si>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</si>
  <si>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</si>
  <si>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</si>
  <si>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</si>
  <si>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</si>
  <si>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</si>
  <si>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</si>
  <si>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</si>
  <si>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</si>
  <si>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</si>
  <si>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</si>
  <si>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</si>
  <si>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</si>
  <si>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</si>
  <si>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</si>
  <si>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</si>
  <si>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</si>
  <si>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</si>
  <si>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</si>
  <si>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</si>
  <si>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</si>
  <si>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</si>
  <si>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</si>
  <si>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</si>
  <si>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</si>
  <si>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</si>
  <si>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</si>
  <si>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</si>
  <si>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</si>
  <si>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</si>
  <si>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</si>
  <si>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</si>
  <si>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</si>
  <si>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</si>
  <si>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</si>
  <si>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</si>
  <si>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</si>
  <si>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</si>
  <si>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</si>
  <si>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</si>
  <si>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</si>
  <si>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</si>
  <si>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</si>
  <si>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</si>
  <si>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</si>
  <si>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</si>
  <si>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</si>
  <si>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</si>
  <si>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</si>
  <si>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</si>
  <si>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</si>
  <si>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</si>
  <si>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</si>
  <si>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</si>
  <si>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</si>
  <si>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</si>
  <si>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</si>
  <si>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</si>
  <si>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</si>
  <si>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</si>
  <si>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</si>
  <si>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</si>
  <si>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</si>
  <si>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</si>
  <si>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</si>
  <si>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</si>
  <si>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</si>
  <si>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</si>
  <si>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</si>
  <si>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</si>
  <si>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</si>
  <si>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</si>
  <si>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</si>
  <si>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</si>
  <si>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</si>
  <si>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</si>
  <si>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</si>
  <si>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</si>
  <si>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</si>
  <si>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</si>
  <si>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</si>
  <si>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</si>
  <si>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</si>
  <si>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</si>
  <si>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</si>
  <si>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</si>
  <si>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</si>
  <si>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</si>
  <si>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</si>
  <si>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</si>
  <si>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</si>
  <si>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</si>
  <si>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</si>
  <si>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</si>
  <si>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</si>
  <si>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</si>
  <si>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</si>
  <si>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</si>
  <si>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</si>
  <si>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</si>
  <si>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</si>
  <si>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</si>
  <si>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</si>
  <si>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</si>
  <si>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</si>
  <si>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</si>
  <si>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</si>
  <si>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</si>
  <si>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</si>
  <si>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</si>
  <si>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</si>
  <si>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</si>
  <si>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</si>
  <si>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</si>
  <si>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</si>
  <si>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</si>
  <si>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</si>
  <si>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</si>
  <si>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</si>
  <si>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</si>
  <si>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</si>
  <si>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</si>
  <si>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</si>
  <si>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</si>
  <si>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</si>
  <si>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</si>
  <si>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</si>
  <si>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</si>
  <si>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</si>
  <si>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</si>
  <si>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</si>
  <si>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</si>
  <si>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</si>
  <si>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</si>
  <si>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</si>
  <si>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</si>
  <si>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</si>
  <si>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</si>
  <si>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</si>
  <si>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</si>
  <si>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</si>
  <si>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</si>
  <si>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</si>
  <si>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</si>
  <si>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</si>
  <si>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</si>
  <si>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</si>
  <si>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</si>
  <si>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</si>
  <si>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</si>
  <si>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</si>
  <si>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</si>
  <si>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</si>
  <si>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</si>
  <si>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</si>
  <si>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</si>
  <si>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</si>
  <si>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</si>
  <si>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</si>
  <si>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</si>
  <si>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</si>
  <si>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</si>
  <si>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</si>
  <si>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</si>
  <si>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</si>
  <si>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</si>
  <si>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</si>
  <si>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</si>
  <si>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</si>
  <si>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</si>
  <si>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</si>
  <si>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</si>
  <si>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</si>
  <si>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</si>
  <si>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</si>
  <si>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</si>
  <si>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</si>
  <si>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</si>
  <si>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</si>
  <si>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</si>
  <si>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</si>
  <si>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</si>
  <si>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</si>
  <si>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</si>
  <si>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</si>
  <si>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</si>
  <si>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</si>
  <si>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</si>
  <si>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</si>
  <si>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</si>
  <si>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</si>
  <si>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</si>
  <si>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</si>
  <si>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</si>
  <si>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</si>
  <si>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</si>
  <si>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</si>
  <si>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</si>
  <si>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</si>
  <si>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</si>
  <si>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</si>
  <si>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</si>
  <si>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</si>
  <si>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</si>
  <si>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</si>
  <si>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</si>
  <si>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</si>
  <si>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</si>
  <si>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</si>
  <si>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</si>
  <si>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</si>
  <si>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</si>
  <si>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</si>
  <si>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</si>
  <si>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</si>
  <si>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</si>
  <si>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</si>
  <si>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</si>
  <si>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</si>
  <si>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</si>
  <si>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</si>
  <si>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</si>
  <si>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</si>
  <si>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</si>
  <si>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</si>
  <si>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</si>
  <si>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</si>
  <si>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</si>
  <si>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</si>
  <si>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</si>
  <si>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</si>
  <si>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</si>
  <si>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</si>
  <si>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</si>
  <si>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</si>
  <si>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</si>
  <si>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</si>
  <si>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</si>
  <si>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</si>
  <si>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</si>
  <si>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</si>
  <si>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</si>
  <si>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</si>
  <si>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</si>
  <si>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</si>
  <si>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</si>
  <si>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</si>
  <si>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</si>
  <si>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</si>
  <si>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</si>
  <si>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</si>
  <si>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</si>
  <si>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</si>
  <si>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</si>
  <si>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</si>
  <si>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</si>
  <si>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</si>
  <si>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</si>
  <si>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</si>
  <si>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</si>
  <si>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</si>
  <si>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</si>
  <si>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</si>
  <si>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</si>
  <si>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</si>
  <si>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</si>
  <si>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</si>
  <si>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</si>
  <si>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</si>
  <si>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</si>
  <si>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</si>
  <si>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</si>
  <si>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</si>
  <si>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</si>
  <si>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</si>
  <si>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</si>
  <si>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</si>
  <si>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</si>
  <si>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</si>
  <si>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</si>
  <si>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</si>
  <si>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</si>
  <si>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</si>
  <si>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</si>
  <si>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</si>
  <si>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</si>
  <si>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</si>
  <si>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</si>
  <si>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</si>
  <si>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</si>
  <si>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</si>
  <si>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</si>
  <si>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</si>
  <si>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</si>
  <si>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</si>
  <si>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</si>
  <si>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</si>
  <si>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</si>
  <si>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</si>
  <si>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</si>
  <si>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</si>
  <si>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</si>
  <si>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</si>
  <si>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</si>
  <si>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</si>
  <si>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</si>
  <si>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</si>
  <si>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</si>
  <si>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</si>
  <si>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</si>
  <si>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</si>
  <si>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</si>
  <si>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</si>
  <si>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</si>
  <si>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</si>
  <si>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</si>
  <si>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</si>
  <si>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</si>
  <si>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</si>
  <si>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</si>
  <si>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</si>
  <si>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</si>
  <si>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</si>
  <si>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</si>
  <si>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</si>
  <si>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</si>
  <si>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</si>
  <si>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</si>
  <si>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</si>
  <si>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</si>
  <si>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</si>
  <si>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</si>
  <si>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</si>
  <si>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</si>
  <si>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</si>
  <si>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</si>
  <si>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</si>
  <si>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</si>
  <si>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</si>
  <si>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</si>
  <si>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</si>
  <si>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</si>
  <si>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</si>
  <si>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</si>
  <si>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</si>
  <si>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</si>
  <si>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</si>
  <si>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</si>
  <si>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</si>
  <si>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</si>
  <si>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</si>
  <si>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</si>
  <si>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</si>
  <si>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</si>
  <si>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</si>
  <si>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</si>
  <si>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</si>
  <si>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</si>
  <si>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</si>
  <si>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</si>
  <si>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</si>
  <si>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</si>
  <si>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</si>
  <si>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</si>
  <si>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</si>
  <si>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</si>
  <si>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</si>
  <si>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</si>
  <si>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</si>
  <si>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</si>
  <si>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</si>
  <si>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</si>
  <si>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</si>
  <si>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</si>
  <si>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</si>
  <si>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</si>
  <si>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</si>
  <si>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</si>
  <si>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</si>
  <si>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</si>
  <si>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</si>
  <si>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</si>
  <si>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</si>
  <si>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</si>
  <si>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</si>
  <si>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</si>
  <si>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</si>
  <si>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</si>
  <si>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</si>
  <si>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</si>
  <si>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</si>
  <si>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</si>
  <si>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</si>
  <si>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</si>
  <si>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</si>
  <si>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</si>
  <si>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</si>
  <si>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</si>
  <si>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</si>
  <si>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</si>
  <si>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</si>
  <si>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</si>
  <si>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</si>
  <si>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</si>
  <si>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</si>
  <si>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</si>
  <si>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</si>
  <si>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</si>
  <si>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</si>
  <si>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</si>
  <si>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</si>
  <si>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</si>
  <si>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</si>
  <si>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</si>
  <si>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</si>
  <si>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</si>
  <si>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</si>
  <si>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</si>
  <si>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</si>
  <si>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</si>
  <si>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</si>
  <si>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</si>
  <si>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</si>
  <si>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</si>
  <si>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</si>
  <si>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</si>
  <si>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</si>
  <si>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</si>
  <si>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</si>
  <si>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</si>
  <si>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</si>
  <si>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</si>
  <si>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</si>
  <si>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</si>
  <si>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</si>
  <si>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</si>
  <si>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</si>
  <si>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</si>
  <si>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</si>
  <si>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</si>
  <si>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</si>
  <si>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</si>
  <si>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</si>
  <si>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</si>
  <si>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</si>
  <si>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</si>
  <si>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</si>
  <si>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</si>
  <si>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</si>
  <si>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</si>
  <si>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</si>
  <si>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</si>
  <si>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</si>
  <si>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</si>
  <si>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</si>
  <si>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</si>
  <si>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</si>
  <si>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</si>
  <si>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</si>
  <si>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</si>
  <si>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</si>
  <si>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</si>
  <si>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</si>
  <si>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</si>
  <si>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</si>
  <si>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</si>
  <si>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</si>
  <si>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</si>
  <si>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</si>
  <si>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</si>
  <si>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</si>
  <si>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</si>
  <si>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</si>
  <si>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</si>
  <si>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</si>
  <si>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</si>
  <si>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</si>
  <si>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</si>
  <si>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</si>
  <si>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</si>
  <si>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</si>
  <si>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</si>
  <si>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</si>
  <si>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</si>
  <si>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</si>
  <si>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</si>
  <si>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</si>
  <si>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</si>
  <si>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</si>
  <si>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</si>
  <si>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</si>
  <si>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</si>
  <si>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</si>
  <si>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</si>
  <si>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</si>
  <si>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</si>
  <si>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</si>
  <si>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</si>
  <si>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</si>
  <si>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</si>
  <si>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</si>
  <si>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</si>
  <si>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</si>
  <si>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</si>
  <si>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</si>
  <si>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</si>
  <si>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</si>
  <si>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</si>
  <si>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</si>
  <si>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</si>
  <si>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</si>
  <si>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</si>
  <si>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</si>
  <si>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</si>
  <si>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</si>
  <si>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</si>
  <si>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</si>
  <si>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</si>
  <si>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</si>
  <si>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</si>
  <si>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</si>
  <si>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</si>
  <si>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</si>
  <si>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</si>
  <si>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</si>
  <si>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</si>
  <si>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</si>
  <si>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</si>
  <si>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</si>
  <si>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</si>
  <si>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</si>
  <si>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</si>
  <si>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</si>
  <si>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</si>
  <si>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</si>
  <si>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</si>
  <si>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</si>
  <si>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</si>
  <si>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</si>
  <si>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</si>
  <si>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</si>
  <si>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</si>
  <si>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</si>
  <si>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</si>
  <si>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</si>
  <si>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</si>
  <si>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</si>
  <si>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</si>
  <si>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</si>
  <si>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</si>
  <si>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</si>
  <si>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</si>
  <si>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</si>
  <si>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</si>
  <si>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</si>
  <si>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</si>
  <si>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</si>
  <si>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</si>
  <si>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</si>
  <si>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</si>
  <si>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</si>
  <si>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</si>
  <si>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</si>
  <si>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</si>
  <si>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</si>
  <si>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</si>
  <si>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</si>
  <si>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</si>
  <si>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</si>
  <si>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</si>
  <si>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</si>
  <si>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</si>
  <si>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</si>
  <si>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</si>
  <si>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</si>
  <si>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</si>
  <si>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</si>
  <si>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</si>
  <si>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</si>
  <si>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</si>
  <si>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</si>
  <si>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</si>
  <si>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</si>
  <si>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</si>
  <si>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</si>
  <si>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</si>
  <si>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</si>
  <si>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</si>
  <si>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</si>
  <si>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</si>
  <si>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</si>
  <si>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</si>
  <si>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</si>
  <si>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</si>
  <si>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</si>
  <si>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</si>
  <si>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</si>
  <si>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</si>
  <si>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</si>
  <si>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</si>
  <si>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</si>
  <si>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</si>
  <si>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</si>
  <si>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</si>
  <si>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</si>
  <si>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</si>
  <si>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</si>
  <si>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</si>
  <si>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</si>
  <si>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</si>
  <si>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</si>
  <si>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</si>
  <si>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</si>
  <si>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</si>
  <si>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</si>
  <si>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</si>
  <si>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</si>
  <si>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</si>
  <si>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</si>
  <si>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</si>
  <si>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</si>
  <si>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</si>
  <si>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</si>
  <si>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</si>
  <si>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</si>
  <si>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</si>
  <si>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</si>
  <si>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</si>
  <si>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</si>
  <si>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</si>
  <si>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</si>
  <si>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</si>
  <si>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</si>
  <si>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</si>
  <si>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</si>
  <si>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</si>
  <si>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</si>
  <si>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</si>
  <si>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</si>
  <si>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</si>
  <si>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</si>
  <si>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</si>
  <si>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</si>
  <si>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</si>
  <si>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</si>
  <si>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</si>
  <si>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</si>
  <si>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</si>
  <si>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</si>
  <si>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</si>
  <si>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</si>
  <si>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</si>
  <si>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</si>
  <si>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</si>
  <si>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</si>
  <si>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</si>
  <si>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</si>
  <si>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</si>
  <si>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</si>
  <si>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</si>
  <si>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</si>
  <si>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</si>
  <si>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</si>
  <si>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</si>
  <si>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</si>
  <si>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</si>
  <si>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</si>
  <si>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</si>
  <si>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</si>
  <si>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</si>
  <si>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</si>
  <si>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</si>
  <si>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</si>
  <si>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</si>
  <si>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</si>
  <si>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</si>
  <si>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</si>
  <si>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</si>
  <si>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</si>
  <si>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</si>
  <si>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</si>
  <si>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</si>
  <si>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</si>
  <si>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</si>
  <si>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</si>
  <si>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</si>
  <si>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</si>
  <si>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</si>
  <si>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</si>
  <si>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</si>
  <si>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</si>
  <si>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</si>
  <si>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</si>
  <si>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</si>
  <si>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</si>
  <si>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</si>
  <si>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</si>
  <si>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</si>
  <si>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</si>
  <si>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</si>
  <si>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</si>
  <si>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</si>
  <si>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</si>
  <si>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</si>
  <si>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</si>
  <si>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</si>
  <si>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</si>
  <si>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</si>
  <si>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</si>
  <si>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</si>
  <si>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</si>
  <si>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</si>
  <si>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</si>
  <si>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</si>
  <si>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</si>
  <si>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</si>
  <si>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</si>
  <si>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</si>
  <si>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</si>
  <si>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</si>
  <si>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</si>
  <si>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</si>
  <si>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</si>
  <si>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</si>
  <si>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</si>
  <si>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</si>
  <si>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</si>
  <si>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</si>
  <si>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</si>
  <si>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</si>
  <si>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</si>
  <si>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</si>
  <si>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</si>
  <si>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</si>
  <si>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</si>
  <si>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</si>
  <si>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</si>
  <si>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</si>
  <si>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</si>
  <si>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</si>
  <si>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</si>
  <si>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</si>
  <si>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</si>
  <si>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</si>
  <si>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</si>
  <si>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</si>
  <si>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</si>
  <si>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</si>
  <si>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</si>
  <si>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</si>
  <si>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</si>
  <si>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</si>
  <si>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</si>
  <si>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</si>
  <si>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</si>
  <si>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</si>
  <si>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</si>
  <si>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</si>
  <si>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</si>
  <si>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</si>
  <si>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</si>
  <si>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</si>
  <si>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</si>
  <si>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</si>
  <si>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</si>
  <si>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</si>
  <si>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</si>
  <si>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</si>
  <si>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</si>
  <si>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</si>
  <si>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</si>
  <si>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</si>
  <si>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</si>
  <si>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</si>
  <si>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</si>
  <si>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</si>
  <si>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</si>
  <si>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</si>
  <si>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</si>
  <si>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</si>
  <si>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</si>
  <si>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</si>
  <si>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</si>
  <si>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</si>
  <si>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</si>
  <si>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</si>
  <si>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</si>
  <si>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</si>
  <si>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</si>
  <si>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</si>
  <si>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</si>
  <si>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</si>
  <si>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</si>
  <si>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</si>
  <si>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</si>
  <si>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</si>
  <si>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</si>
  <si>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</si>
  <si>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</si>
  <si>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</si>
  <si>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</si>
  <si>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</si>
  <si>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</si>
  <si>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</si>
  <si>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</si>
  <si>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</si>
  <si>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</si>
  <si>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</si>
  <si>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</si>
  <si>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</si>
  <si>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</si>
  <si>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</si>
  <si>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</si>
  <si>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</si>
  <si>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</si>
  <si>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</si>
  <si>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</si>
  <si>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</si>
  <si>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</si>
  <si>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</si>
  <si>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</si>
  <si>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</si>
  <si>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</si>
  <si>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</si>
  <si>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</si>
  <si>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</si>
  <si>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</si>
  <si>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</si>
  <si>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</si>
  <si>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</si>
  <si>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</si>
  <si>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</si>
  <si>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</si>
  <si>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</si>
  <si>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</si>
  <si>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</si>
  <si>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</si>
  <si>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</si>
  <si>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</si>
  <si>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</si>
  <si>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</si>
  <si>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</si>
  <si>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</si>
  <si>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</si>
  <si>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</si>
  <si>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</si>
  <si>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</si>
  <si>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</si>
  <si>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</si>
  <si>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</si>
  <si>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</si>
  <si>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</si>
  <si>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</si>
  <si>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</si>
  <si>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</si>
  <si>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</si>
  <si>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</si>
  <si>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</si>
  <si>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</si>
  <si>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</si>
  <si>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</si>
  <si>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</si>
  <si>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</si>
  <si>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</si>
  <si>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</si>
  <si>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</si>
  <si>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</si>
  <si>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</si>
  <si>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</si>
  <si>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</si>
  <si>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</si>
  <si>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</si>
  <si>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</si>
  <si>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</si>
  <si>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</si>
  <si>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</si>
  <si>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</si>
  <si>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</si>
  <si>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</si>
  <si>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</si>
  <si>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</si>
  <si>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</si>
  <si>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</si>
  <si>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</si>
  <si>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</si>
  <si>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</si>
  <si>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</si>
  <si>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</si>
  <si>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</si>
  <si>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</si>
  <si>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</si>
  <si>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</si>
  <si>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</si>
  <si>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</si>
  <si>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</si>
  <si>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</si>
  <si>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</si>
  <si>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</si>
  <si>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</si>
  <si>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</si>
  <si>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</si>
  <si>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</si>
  <si>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</si>
  <si>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</si>
  <si>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</si>
  <si>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</si>
  <si>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</si>
  <si>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</si>
  <si>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</si>
  <si>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</si>
  <si>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</si>
  <si>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</si>
  <si>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</si>
  <si>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</si>
  <si>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</si>
  <si>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</si>
  <si>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</si>
  <si>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</si>
  <si>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</si>
  <si>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</si>
  <si>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</si>
  <si>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</si>
  <si>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</si>
  <si>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</si>
  <si>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</si>
  <si>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</si>
  <si>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</si>
  <si>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</si>
  <si>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</si>
  <si>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</si>
  <si>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</si>
  <si>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</si>
  <si>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</si>
  <si>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</si>
  <si>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</si>
  <si>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</si>
  <si>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</si>
  <si>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</si>
  <si>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</si>
  <si>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</si>
  <si>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</si>
  <si>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</si>
  <si>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</si>
  <si>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</si>
  <si>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</si>
  <si>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</si>
  <si>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</si>
  <si>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</si>
  <si>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</si>
  <si>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</si>
  <si>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</si>
  <si>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</si>
  <si>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</si>
  <si>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</si>
  <si>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</si>
  <si>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</si>
  <si>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</si>
  <si>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</si>
  <si>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</si>
  <si>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</si>
  <si>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</si>
  <si>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</si>
  <si>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</si>
  <si>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</si>
  <si>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</si>
  <si>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</si>
  <si>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</si>
  <si>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</si>
  <si>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</si>
  <si>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</si>
  <si>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</si>
  <si>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</si>
  <si>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</si>
  <si>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</si>
  <si>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</si>
  <si>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</si>
  <si>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</si>
  <si>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</si>
  <si>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</si>
  <si>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</si>
  <si>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</si>
  <si>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</si>
  <si>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</si>
  <si>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</si>
  <si>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</si>
  <si>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</si>
  <si>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</si>
  <si>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</si>
  <si>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</si>
  <si>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</si>
  <si>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</si>
  <si>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</si>
  <si>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</si>
  <si>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</si>
  <si>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</si>
  <si>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</si>
  <si>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</si>
  <si>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</si>
  <si>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</si>
  <si>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</si>
  <si>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</si>
  <si>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</si>
  <si>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</si>
  <si>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</si>
  <si>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</si>
  <si>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</si>
  <si>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</si>
  <si>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</si>
  <si>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</si>
  <si>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</si>
  <si>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</si>
  <si>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</si>
  <si>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</si>
  <si>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</si>
  <si>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</si>
  <si>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</si>
  <si>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</si>
  <si>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</si>
  <si>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</si>
  <si>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</si>
  <si>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</si>
  <si>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</si>
  <si>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</si>
  <si>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</si>
  <si>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</si>
  <si>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</si>
  <si>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</si>
  <si>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</si>
  <si>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</si>
  <si>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</si>
  <si>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</si>
  <si>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</si>
  <si>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</si>
  <si>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</si>
  <si>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</si>
  <si>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</si>
  <si>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</si>
  <si>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</si>
  <si>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</si>
  <si>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</si>
  <si>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</si>
  <si>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</si>
  <si>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</si>
  <si>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</si>
  <si>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</si>
  <si>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</si>
  <si>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</si>
  <si>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</si>
  <si>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</si>
  <si>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</si>
  <si>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</si>
  <si>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</si>
  <si>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</si>
  <si>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</si>
  <si>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</si>
  <si>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</si>
  <si>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</si>
  <si>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</si>
  <si>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</si>
  <si>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</si>
  <si>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</si>
  <si>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</si>
  <si>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</si>
  <si>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</si>
  <si>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</si>
  <si>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</si>
  <si>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</si>
  <si>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</si>
  <si>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</si>
  <si>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</si>
  <si>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</si>
  <si>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</si>
  <si>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</si>
  <si>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</si>
  <si>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</si>
  <si>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</si>
  <si>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</si>
  <si>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</si>
  <si>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</si>
  <si>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</si>
  <si>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</si>
  <si>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</si>
  <si>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</si>
  <si>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</si>
  <si>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</si>
  <si>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</si>
  <si>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</si>
  <si>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</si>
  <si>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</si>
  <si>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</si>
  <si>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</si>
  <si>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</si>
  <si>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</si>
  <si>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</si>
  <si>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</si>
  <si>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</si>
  <si>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</si>
  <si>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</si>
  <si>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</si>
  <si>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</si>
  <si>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</si>
  <si>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</si>
  <si>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</si>
  <si>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</si>
  <si>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</si>
  <si>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</si>
  <si>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</si>
  <si>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</si>
  <si>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</si>
  <si>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</si>
  <si>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</si>
  <si>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</si>
  <si>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</si>
  <si>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</si>
  <si>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</si>
  <si>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</si>
  <si>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</si>
  <si>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</si>
  <si>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</si>
  <si>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</si>
  <si>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</si>
  <si>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</si>
  <si>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</si>
  <si>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</si>
  <si>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</si>
  <si>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</si>
  <si>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</si>
  <si>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</si>
  <si>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</si>
  <si>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</si>
  <si>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</si>
  <si>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</si>
  <si>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</si>
  <si>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</si>
  <si>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</si>
  <si>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</si>
  <si>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</si>
  <si>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</si>
  <si>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</si>
  <si>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</si>
  <si>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</si>
  <si>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</si>
  <si>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</si>
  <si>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</si>
  <si>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</si>
  <si>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</si>
  <si>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</si>
  <si>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</si>
  <si>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</si>
  <si>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</si>
  <si>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</si>
  <si>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</si>
  <si>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</si>
  <si>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</si>
  <si>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</si>
  <si>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</si>
  <si>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</si>
  <si>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</si>
  <si>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</si>
  <si>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</si>
  <si>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</si>
  <si>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</si>
  <si>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</si>
  <si>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</si>
  <si>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</si>
  <si>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</si>
  <si>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</si>
  <si>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</si>
  <si>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</si>
  <si>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</si>
  <si>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</si>
  <si>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</si>
  <si>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</si>
  <si>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</si>
  <si>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</si>
  <si>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</si>
  <si>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</si>
  <si>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</si>
  <si>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</si>
  <si>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</si>
  <si>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</si>
  <si>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</si>
  <si>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</si>
  <si>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</si>
  <si>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</si>
  <si>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</si>
  <si>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</si>
  <si>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</si>
  <si>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</si>
  <si>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</si>
  <si>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</si>
  <si>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</si>
  <si>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</si>
  <si>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</si>
  <si>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</si>
  <si>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</si>
  <si>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</si>
  <si>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</si>
  <si>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</si>
  <si>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</si>
  <si>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</si>
  <si>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</si>
  <si>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</si>
  <si>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</si>
  <si>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</si>
  <si>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</si>
  <si>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</si>
  <si>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</si>
  <si>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</si>
  <si>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</si>
  <si>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</si>
  <si>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</si>
  <si>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</si>
  <si>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</si>
  <si>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</si>
  <si>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</si>
  <si>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</si>
  <si>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</si>
  <si>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</si>
  <si>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</si>
  <si>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</si>
  <si>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</si>
  <si>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</si>
  <si>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</si>
  <si>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</si>
  <si>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</si>
  <si>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</si>
  <si>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</si>
  <si>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</si>
  <si>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</si>
  <si>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</si>
  <si>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</si>
  <si>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</si>
  <si>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</si>
  <si>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</si>
  <si>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</si>
  <si>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</si>
  <si>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</si>
  <si>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</si>
  <si>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</si>
  <si>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</si>
  <si>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</si>
  <si>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</si>
  <si>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</si>
  <si>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</si>
  <si>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</si>
  <si>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</si>
  <si>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</si>
  <si>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</si>
  <si>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</si>
  <si>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</si>
  <si>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</si>
  <si>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</si>
  <si>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</si>
  <si>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</si>
  <si>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</si>
  <si>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</si>
  <si>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</si>
  <si>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</si>
  <si>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</si>
  <si>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</si>
  <si>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</si>
  <si>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</si>
  <si>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</si>
  <si>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</si>
  <si>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</si>
  <si>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</si>
  <si>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</si>
  <si>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</si>
  <si>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</si>
  <si>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</si>
  <si>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</si>
  <si>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</si>
  <si>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</si>
  <si>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</si>
  <si>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</si>
  <si>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</si>
  <si>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</si>
  <si>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</si>
  <si>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</si>
  <si>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</si>
  <si>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</si>
  <si>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</si>
  <si>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</si>
  <si>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</si>
  <si>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</si>
  <si>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</si>
  <si>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</si>
  <si>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</si>
  <si>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</si>
  <si>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</si>
  <si>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</si>
  <si>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</si>
  <si>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</si>
  <si>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</si>
  <si>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</si>
  <si>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</si>
  <si>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</si>
  <si>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</si>
  <si>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</si>
  <si>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</si>
  <si>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</si>
  <si>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</si>
  <si>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</si>
  <si>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</si>
  <si>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</si>
  <si>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</si>
  <si>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</si>
  <si>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</si>
  <si>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</si>
  <si>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</si>
  <si>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</si>
  <si>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</si>
  <si>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</si>
  <si>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</si>
  <si>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</si>
  <si>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</si>
  <si>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</si>
  <si>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</si>
  <si>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</si>
  <si>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</si>
  <si>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</si>
  <si>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</si>
  <si>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</si>
  <si>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</si>
  <si>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</si>
  <si>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</si>
  <si>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</si>
  <si>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</si>
  <si>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</si>
  <si>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</si>
  <si>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</si>
  <si>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</si>
  <si>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</si>
  <si>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</si>
  <si>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</si>
  <si>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</si>
  <si>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</si>
  <si>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</si>
  <si>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</si>
  <si>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</si>
  <si>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</si>
  <si>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</si>
  <si>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</si>
  <si>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</si>
  <si>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</si>
  <si>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</si>
  <si>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</si>
  <si>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</si>
  <si>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</si>
  <si>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</si>
  <si>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</si>
  <si>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</si>
  <si>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</si>
  <si>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</si>
  <si>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</si>
  <si>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</si>
  <si>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</si>
  <si>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</si>
  <si>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</si>
  <si>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</si>
  <si>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</si>
  <si>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</si>
  <si>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</si>
  <si>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</si>
  <si>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</si>
  <si>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</si>
  <si>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</si>
  <si>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</si>
  <si>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</si>
  <si>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</si>
  <si>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</si>
  <si>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</si>
  <si>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</si>
  <si>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</si>
  <si>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</si>
  <si>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</si>
  <si>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</si>
  <si>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</si>
  <si>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</si>
  <si>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</si>
  <si>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</si>
  <si>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</si>
  <si>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</si>
  <si>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</si>
  <si>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</si>
  <si>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</si>
  <si>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</si>
  <si>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</si>
  <si>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</si>
  <si>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</si>
  <si>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</si>
  <si>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</si>
  <si>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</si>
  <si>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</si>
  <si>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</si>
  <si>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</si>
  <si>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</si>
  <si>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</si>
  <si>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</si>
  <si>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</si>
  <si>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</si>
  <si>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</si>
  <si>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</si>
  <si>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</si>
  <si>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</si>
  <si>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</si>
  <si>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</si>
  <si>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</si>
  <si>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</si>
  <si>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</si>
  <si>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</si>
  <si>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</si>
  <si>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</si>
  <si>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</si>
  <si>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</si>
  <si>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</si>
  <si>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</si>
  <si>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</si>
  <si>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</si>
  <si>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</si>
  <si>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</si>
  <si>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</si>
  <si>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</si>
  <si>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</si>
  <si>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</si>
  <si>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</si>
  <si>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</si>
  <si>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</si>
  <si>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</si>
  <si>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</si>
  <si>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</si>
  <si>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</si>
  <si>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</si>
  <si>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</si>
  <si>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</si>
  <si>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</si>
  <si>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</si>
  <si>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</si>
  <si>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</si>
  <si>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</si>
  <si>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</si>
  <si>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</si>
  <si>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</si>
  <si>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</si>
  <si>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</si>
  <si>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</si>
  <si>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</si>
  <si>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</si>
  <si>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</si>
  <si>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</si>
  <si>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</si>
  <si>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</si>
  <si>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</si>
  <si>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</si>
  <si>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</si>
  <si>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</si>
  <si>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</si>
  <si>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</si>
  <si>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</si>
  <si>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</si>
  <si>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</si>
  <si>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</si>
  <si>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</si>
  <si>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</si>
  <si>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</si>
  <si>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</si>
  <si>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</si>
  <si>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</si>
  <si>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</si>
  <si>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</si>
  <si>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</si>
  <si>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</si>
  <si>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</si>
  <si>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</si>
  <si>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</si>
  <si>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</si>
  <si>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</si>
  <si>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</si>
  <si>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</si>
  <si>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</si>
  <si>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</si>
  <si>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</si>
  <si>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</si>
  <si>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</si>
  <si>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</si>
  <si>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</si>
  <si>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</si>
  <si>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</si>
  <si>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</si>
  <si>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</si>
  <si>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</si>
  <si>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</si>
  <si>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</si>
  <si>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</si>
  <si>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</si>
  <si>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</si>
  <si>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</si>
  <si>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</si>
  <si>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</si>
  <si>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</si>
  <si>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</si>
  <si>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</si>
  <si>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</si>
  <si>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</si>
  <si>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</si>
  <si>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</si>
  <si>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</si>
  <si>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</si>
  <si>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</si>
  <si>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</si>
  <si>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</si>
  <si>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</si>
  <si>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</si>
  <si>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</si>
  <si>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</si>
  <si>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</si>
  <si>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</si>
  <si>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</si>
  <si>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</si>
  <si>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</si>
  <si>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</si>
  <si>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</si>
  <si>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</si>
  <si>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</si>
  <si>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</si>
  <si>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</si>
  <si>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</si>
  <si>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</si>
  <si>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</si>
  <si>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</si>
  <si>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</si>
  <si>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</si>
  <si>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</si>
  <si>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</si>
  <si>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</si>
  <si>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</si>
  <si>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</si>
  <si>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</si>
  <si>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</si>
  <si>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</si>
  <si>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</si>
  <si>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</si>
  <si>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</si>
  <si>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</si>
  <si>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</si>
  <si>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</si>
  <si>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</si>
  <si>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</si>
  <si>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</si>
  <si>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</si>
  <si>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</si>
  <si>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</si>
  <si>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</si>
  <si>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</si>
  <si>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</si>
  <si>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</si>
  <si>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</si>
  <si>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</si>
  <si>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</si>
  <si>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</si>
  <si>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</si>
  <si>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</si>
  <si>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</si>
  <si>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</si>
  <si>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</si>
  <si>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</si>
  <si>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</si>
  <si>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</si>
  <si>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</si>
  <si>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</si>
  <si>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</si>
  <si>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</si>
  <si>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</si>
  <si>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</si>
  <si>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</si>
  <si>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</si>
  <si>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</si>
  <si>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</si>
  <si>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</si>
  <si>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</si>
  <si>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</si>
  <si>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</si>
  <si>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</si>
  <si>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</si>
  <si>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</si>
  <si>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</si>
  <si>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</si>
  <si>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</si>
  <si>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</si>
  <si>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</si>
  <si>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</si>
  <si>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</si>
  <si>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</si>
  <si>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</si>
  <si>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</si>
  <si>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</si>
  <si>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</si>
  <si>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</si>
  <si>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</si>
  <si>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</si>
  <si>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</si>
  <si>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</si>
  <si>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</si>
  <si>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</si>
  <si>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</si>
  <si>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</si>
  <si>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</si>
  <si>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</si>
  <si>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</si>
  <si>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</si>
  <si>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</si>
  <si>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</si>
  <si>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</si>
  <si>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</si>
  <si>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</si>
  <si>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</si>
  <si>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</si>
  <si>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</si>
  <si>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</si>
  <si>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</si>
  <si>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</si>
  <si>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</si>
  <si>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</si>
  <si>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</si>
  <si>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</si>
  <si>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</si>
  <si>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</si>
  <si>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</si>
  <si>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</si>
  <si>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</si>
  <si>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</si>
  <si>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</si>
  <si>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</si>
  <si>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</si>
  <si>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</si>
  <si>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</si>
  <si>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</si>
  <si>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</si>
  <si>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</si>
  <si>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</si>
  <si>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</si>
  <si>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</si>
  <si>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</si>
  <si>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</si>
  <si>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</si>
  <si>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</si>
  <si>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</si>
  <si>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</si>
  <si>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</si>
  <si>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</si>
  <si>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</si>
  <si>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</si>
  <si>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</si>
  <si>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</si>
  <si>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</si>
  <si>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</si>
  <si>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</si>
  <si>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</si>
  <si>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</si>
  <si>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</si>
  <si>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</si>
  <si>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</si>
  <si>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</si>
  <si>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</si>
  <si>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</si>
  <si>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</si>
  <si>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</si>
  <si>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</si>
  <si>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</si>
  <si>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</si>
  <si>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</si>
  <si>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</si>
  <si>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</si>
  <si>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</si>
  <si>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</si>
  <si>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</si>
  <si>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</si>
  <si>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</si>
  <si>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</si>
  <si>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</si>
  <si>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</si>
  <si>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</si>
  <si>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</si>
  <si>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</si>
  <si>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</si>
  <si>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</si>
  <si>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</si>
  <si>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</si>
  <si>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</si>
  <si>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</si>
  <si>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</si>
  <si>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</si>
  <si>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</si>
  <si>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</si>
  <si>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</si>
  <si>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</si>
  <si>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</si>
  <si>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</si>
  <si>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</si>
  <si>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</si>
  <si>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</si>
  <si>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</si>
  <si>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</si>
  <si>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</si>
  <si>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</si>
  <si>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</si>
  <si>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</si>
  <si>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</si>
  <si>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</si>
  <si>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</si>
  <si>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</si>
  <si>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</si>
  <si>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</si>
  <si>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</si>
  <si>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</si>
  <si>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</si>
  <si>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</si>
  <si>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</si>
  <si>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</si>
  <si>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</si>
  <si>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</si>
  <si>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</si>
  <si>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</si>
  <si>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</si>
  <si>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</si>
  <si>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</si>
  <si>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</si>
  <si>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</si>
  <si>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</si>
  <si>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</si>
  <si>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</si>
  <si>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</si>
  <si>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</si>
  <si>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</si>
  <si>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</si>
  <si>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</si>
  <si>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</si>
  <si>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</si>
  <si>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</si>
  <si>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</si>
  <si>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</si>
  <si>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</si>
  <si>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</si>
  <si>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</si>
  <si>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</si>
  <si>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</si>
  <si>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</si>
  <si>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</si>
  <si>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</si>
  <si>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</si>
  <si>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</si>
  <si>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</si>
  <si>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</si>
  <si>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</si>
  <si>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</si>
  <si>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</si>
  <si>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</si>
  <si>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</si>
  <si>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</si>
  <si>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</si>
  <si>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</si>
  <si>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</si>
  <si>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</si>
  <si>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</si>
  <si>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</si>
  <si>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</si>
  <si>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</si>
  <si>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</si>
  <si>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</si>
  <si>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</si>
  <si>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</si>
  <si>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</si>
  <si>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</si>
  <si>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</si>
  <si>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</si>
  <si>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</si>
  <si>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</si>
  <si>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</si>
  <si>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</si>
  <si>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</si>
  <si>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</si>
  <si>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</si>
  <si>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</si>
  <si>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</si>
  <si>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</si>
  <si>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</si>
  <si>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</si>
  <si>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</si>
  <si>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</si>
  <si>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</si>
  <si>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</si>
  <si>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</si>
  <si>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</si>
  <si>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</si>
  <si>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</si>
  <si>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</si>
  <si>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</si>
  <si>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</si>
  <si>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</si>
  <si>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</si>
  <si>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</si>
  <si>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</si>
  <si>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</si>
  <si>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</si>
  <si>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</si>
  <si>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</si>
  <si>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</si>
  <si>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</si>
  <si>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</si>
  <si>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</si>
  <si>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</si>
  <si>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</si>
  <si>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</si>
  <si>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</si>
  <si>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</si>
  <si>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</si>
  <si>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</si>
  <si>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</si>
  <si>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</si>
  <si>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</si>
  <si>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</si>
  <si>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</si>
  <si>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</si>
  <si>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</si>
  <si>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</si>
  <si>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</si>
  <si>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</si>
  <si>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</si>
  <si>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</si>
  <si>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</si>
  <si>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</si>
  <si>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</si>
  <si>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</si>
  <si>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</si>
  <si>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</si>
  <si>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</si>
  <si>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</si>
  <si>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</si>
  <si>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</si>
  <si>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</si>
  <si>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</si>
  <si>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</si>
  <si>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</si>
  <si>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</si>
  <si>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</si>
  <si>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</si>
  <si>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</si>
  <si>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</si>
  <si>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</si>
  <si>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</si>
  <si>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</si>
  <si>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</si>
  <si>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</si>
  <si>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</si>
  <si>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</si>
  <si>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</si>
  <si>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</si>
  <si>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</si>
  <si>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</si>
  <si>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</si>
  <si>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</si>
  <si>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</si>
  <si>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</si>
  <si>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</si>
  <si>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</si>
  <si>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</si>
  <si>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</si>
  <si>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</si>
  <si>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</si>
  <si>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</si>
  <si>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</si>
  <si>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</si>
  <si>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</si>
  <si>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</si>
  <si>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</si>
  <si>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</si>
  <si>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</si>
  <si>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</si>
  <si>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</si>
  <si>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</si>
  <si>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</si>
  <si>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</si>
  <si>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</si>
  <si>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</si>
  <si>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</si>
  <si>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</si>
  <si>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</si>
  <si>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</si>
  <si>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</si>
  <si>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</si>
  <si>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</si>
  <si>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</si>
  <si>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</si>
  <si>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</si>
  <si>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</si>
  <si>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</si>
  <si>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</si>
  <si>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</si>
  <si>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</si>
  <si>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</si>
  <si>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</si>
  <si>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</si>
  <si>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</si>
  <si>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</si>
  <si>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</si>
  <si>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</si>
  <si>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</si>
  <si>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</si>
  <si>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</si>
  <si>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</si>
  <si>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</si>
  <si>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</si>
  <si>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</si>
  <si>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</si>
  <si>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</si>
  <si>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</si>
  <si>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</si>
  <si>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</si>
  <si>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</si>
  <si>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</si>
  <si>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</si>
  <si>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</si>
  <si>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</si>
  <si>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</si>
  <si>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</si>
  <si>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</si>
  <si>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</si>
  <si>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</si>
  <si>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</si>
  <si>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</si>
  <si>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</si>
  <si>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</si>
  <si>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</si>
  <si>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</si>
  <si>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</si>
  <si>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</si>
  <si>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</si>
  <si>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</si>
  <si>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</si>
  <si>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</si>
  <si>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</si>
  <si>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</si>
  <si>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</si>
  <si>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</si>
  <si>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</si>
  <si>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</si>
  <si>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</si>
  <si>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</si>
  <si>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</si>
  <si>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</si>
  <si>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</si>
  <si>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</si>
  <si>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</si>
  <si>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</si>
  <si>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</si>
  <si>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</si>
  <si>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</si>
  <si>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</si>
  <si>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</si>
  <si>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</si>
  <si>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</si>
  <si>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</si>
  <si>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</si>
  <si>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</si>
  <si>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</si>
  <si>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</si>
  <si>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</si>
  <si>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</si>
  <si>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</si>
  <si>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</si>
  <si>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</si>
  <si>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</si>
  <si>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</si>
  <si>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</si>
  <si>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</si>
  <si>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</si>
  <si>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</si>
  <si>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</si>
  <si>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</si>
  <si>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</si>
  <si>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</si>
  <si>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</si>
  <si>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</si>
  <si>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</si>
  <si>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</si>
  <si>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</si>
  <si>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</si>
  <si>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</si>
  <si>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</si>
  <si>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</si>
  <si>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</si>
  <si>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</si>
  <si>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</si>
  <si>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</si>
  <si>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</si>
  <si>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</si>
  <si>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</si>
  <si>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</si>
  <si>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</si>
  <si>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</si>
  <si>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</si>
  <si>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</si>
  <si>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</si>
  <si>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</si>
  <si>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</si>
  <si>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</si>
  <si>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</si>
  <si>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</si>
  <si>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</si>
  <si>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</si>
  <si>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</si>
  <si>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</si>
  <si>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</si>
  <si>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</si>
  <si>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</si>
  <si>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</si>
  <si>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</si>
  <si>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</si>
  <si>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</si>
  <si>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</si>
  <si>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</si>
  <si>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</si>
  <si>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</si>
  <si>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</si>
  <si>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</si>
  <si>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</si>
  <si>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</si>
  <si>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</si>
  <si>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</si>
  <si>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</si>
  <si>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</si>
  <si>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</si>
  <si>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</si>
  <si>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</si>
  <si>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</si>
  <si>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</si>
  <si>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</si>
  <si>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</si>
  <si>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</si>
  <si>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</si>
  <si>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</si>
  <si>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</si>
  <si>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</si>
  <si>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</si>
  <si>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</si>
  <si>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</si>
  <si>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</si>
  <si>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</si>
  <si>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</si>
  <si>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</si>
  <si>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</si>
  <si>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</si>
  <si>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</si>
  <si>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</si>
  <si>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</si>
  <si>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</si>
  <si>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</si>
  <si>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</si>
  <si>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</si>
  <si>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</si>
  <si>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</si>
  <si>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</si>
  <si>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</si>
  <si>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</si>
  <si>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</si>
  <si>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</si>
  <si>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</si>
  <si>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</si>
  <si>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</si>
  <si>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</si>
  <si>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</si>
  <si>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</si>
  <si>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</si>
  <si>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</si>
  <si>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</si>
  <si>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</si>
  <si>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</si>
  <si>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</si>
  <si>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</si>
  <si>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</si>
  <si>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</si>
  <si>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</si>
  <si>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</si>
  <si>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</si>
  <si>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</si>
  <si>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</si>
  <si>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</si>
  <si>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</si>
  <si>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</si>
  <si>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</si>
  <si>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</si>
  <si>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</si>
  <si>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</si>
  <si>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</si>
  <si>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</si>
  <si>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</si>
  <si>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</si>
  <si>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</si>
  <si>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</si>
  <si>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</si>
  <si>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</si>
  <si>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</si>
  <si>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</si>
  <si>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</si>
  <si>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</si>
  <si>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</si>
  <si>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</si>
  <si>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</si>
  <si>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</si>
  <si>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</si>
  <si>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</si>
  <si>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</si>
  <si>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</si>
  <si>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</si>
  <si>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</si>
  <si>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</si>
  <si>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</si>
  <si>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</si>
  <si>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</si>
  <si>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</si>
  <si>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</si>
  <si>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</si>
  <si>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</si>
  <si>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</si>
  <si>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</si>
  <si>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</si>
  <si>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</si>
  <si>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</si>
  <si>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</si>
  <si>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</si>
  <si>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</si>
  <si>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</si>
  <si>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</si>
  <si>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</si>
  <si>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</si>
  <si>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</si>
  <si>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</si>
  <si>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</si>
  <si>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</si>
  <si>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</si>
  <si>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</si>
  <si>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</si>
  <si>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</si>
  <si>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</si>
  <si>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</si>
  <si>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</si>
  <si>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</si>
  <si>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</si>
  <si>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</si>
  <si>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</si>
  <si>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</si>
  <si>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</si>
  <si>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</si>
  <si>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</si>
  <si>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</si>
  <si>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</si>
  <si>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</si>
  <si>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</si>
  <si>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</si>
  <si>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</si>
  <si>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</si>
  <si>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</si>
  <si>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</si>
  <si>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</si>
  <si>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</si>
  <si>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</si>
  <si>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</si>
  <si>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</si>
  <si>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</si>
  <si>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</si>
  <si>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</si>
  <si>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</si>
  <si>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</si>
  <si>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</si>
  <si>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</si>
  <si>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</si>
  <si>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</si>
  <si>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</si>
  <si>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</si>
  <si>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</si>
  <si>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</si>
  <si>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</si>
  <si>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</si>
  <si>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</si>
  <si>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</si>
  <si>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</si>
  <si>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</si>
  <si>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</si>
  <si>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</si>
  <si>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</si>
  <si>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</si>
  <si>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</si>
  <si>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</si>
  <si>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</si>
  <si>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</si>
  <si>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</si>
  <si>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</si>
  <si>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</si>
  <si>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</si>
  <si>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</si>
  <si>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</si>
  <si>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</si>
  <si>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</si>
  <si>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</si>
  <si>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</si>
  <si>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</si>
  <si>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</si>
  <si>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</si>
  <si>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</si>
  <si>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</si>
  <si>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</si>
  <si>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</si>
  <si>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</si>
  <si>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</si>
  <si>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</si>
  <si>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</si>
  <si>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</si>
  <si>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</si>
  <si>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</si>
  <si>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</si>
  <si>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</si>
  <si>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</si>
  <si>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</si>
  <si>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</si>
  <si>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</si>
  <si>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</si>
  <si>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</si>
  <si>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</si>
  <si>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</si>
  <si>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</si>
  <si>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</si>
  <si>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</si>
  <si>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</si>
  <si>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</si>
  <si>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</si>
  <si>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</si>
  <si>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</si>
  <si>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</si>
  <si>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</si>
  <si>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</si>
  <si>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</si>
  <si>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</si>
  <si>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</si>
  <si>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</si>
  <si>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</si>
  <si>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</si>
  <si>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</si>
  <si>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</si>
  <si>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</si>
  <si>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</si>
  <si>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</si>
  <si>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</si>
  <si>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</si>
  <si>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</si>
  <si>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</si>
  <si>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</si>
  <si>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</si>
  <si>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</si>
  <si>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</si>
  <si>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</si>
  <si>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</si>
  <si>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</si>
  <si>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</si>
  <si>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</si>
  <si>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</si>
  <si>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</si>
  <si>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</si>
  <si>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</si>
  <si>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</si>
  <si>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</si>
  <si>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</si>
  <si>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</si>
  <si>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</si>
  <si>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</si>
  <si>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</si>
  <si>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</si>
  <si>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</si>
  <si>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</si>
  <si>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</si>
  <si>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</si>
  <si>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</si>
  <si>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</si>
  <si>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</si>
  <si>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</si>
  <si>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</si>
  <si>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</si>
  <si>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</si>
  <si>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</si>
  <si>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</si>
  <si>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</si>
  <si>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</si>
  <si>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</si>
  <si>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</si>
  <si>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</si>
  <si>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</si>
  <si>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</si>
  <si>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</si>
  <si>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</si>
  <si>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</si>
  <si>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</si>
  <si>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</si>
  <si>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</si>
  <si>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</si>
  <si>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</si>
  <si>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</si>
  <si>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</si>
  <si>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</si>
  <si>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</si>
  <si>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</si>
  <si>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</si>
  <si>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</si>
  <si>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</si>
  <si>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</si>
  <si>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</si>
  <si>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</si>
  <si>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</si>
  <si>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</si>
  <si>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</si>
  <si>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</si>
  <si>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</si>
  <si>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</si>
  <si>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</si>
  <si>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</si>
  <si>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</si>
  <si>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</si>
  <si>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</si>
  <si>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</si>
  <si>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</si>
  <si>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</si>
  <si>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</si>
  <si>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</si>
  <si>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</si>
  <si>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</si>
  <si>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</si>
  <si>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</si>
  <si>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</si>
  <si>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</si>
  <si>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</si>
  <si>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</si>
  <si>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</si>
  <si>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</si>
  <si>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</si>
  <si>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</si>
  <si>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</si>
  <si>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</si>
  <si>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</si>
  <si>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</si>
  <si>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</si>
  <si>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</si>
  <si>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</si>
  <si>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</si>
  <si>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</si>
  <si>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</si>
  <si>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</si>
  <si>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</si>
  <si>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</si>
  <si>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</si>
  <si>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</si>
  <si>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</si>
  <si>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</si>
  <si>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</si>
  <si>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</si>
  <si>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</si>
  <si>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</si>
  <si>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</si>
  <si>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</si>
  <si>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</si>
  <si>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</si>
  <si>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</si>
  <si>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</si>
  <si>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</si>
  <si>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</si>
  <si>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</si>
  <si>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</si>
  <si>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</si>
  <si>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</si>
  <si>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</si>
  <si>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</si>
  <si>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</si>
  <si>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</si>
  <si>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</si>
  <si>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</si>
  <si>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</si>
  <si>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</si>
  <si>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</si>
  <si>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</si>
  <si>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</si>
  <si>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</si>
  <si>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</si>
  <si>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</si>
  <si>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</si>
  <si>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</si>
  <si>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</si>
  <si>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</si>
  <si>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</si>
  <si>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</si>
  <si>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</si>
  <si>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</si>
  <si>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</si>
  <si>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</si>
  <si>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</si>
  <si>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</si>
  <si>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</si>
  <si>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</si>
  <si>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</si>
  <si>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</si>
  <si>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</si>
  <si>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</si>
  <si>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</si>
  <si>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</si>
  <si>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</si>
  <si>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</si>
  <si>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</si>
  <si>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</si>
  <si>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</si>
  <si>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</si>
  <si>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</si>
  <si>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</si>
  <si>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</si>
  <si>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</si>
  <si>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</si>
  <si>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</si>
  <si>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</si>
  <si>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</si>
  <si>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</si>
  <si>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</si>
  <si>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</si>
  <si>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</si>
  <si>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</si>
  <si>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</si>
  <si>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</si>
  <si>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</si>
  <si>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</si>
  <si>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</si>
  <si>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</si>
  <si>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</si>
  <si>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</si>
  <si>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</si>
  <si>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</si>
  <si>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</si>
  <si>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</si>
  <si>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</si>
  <si>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</si>
  <si>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</si>
  <si>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</si>
  <si>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</si>
  <si>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</si>
  <si>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</si>
  <si>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</si>
  <si>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</si>
  <si>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</si>
  <si>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</si>
  <si>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</si>
  <si>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</si>
  <si>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</si>
  <si>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</si>
  <si>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</si>
  <si>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</si>
  <si>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</si>
  <si>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</si>
  <si>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</si>
  <si>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</si>
  <si>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</si>
  <si>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</si>
  <si>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</si>
  <si>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</si>
  <si>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</si>
  <si>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</si>
  <si>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</si>
  <si>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</si>
  <si>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</si>
  <si>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</si>
  <si>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</si>
  <si>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</si>
  <si>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</si>
  <si>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</si>
  <si>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</si>
  <si>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</si>
  <si>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</si>
  <si>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</si>
  <si>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</si>
  <si>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</si>
  <si>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</si>
  <si>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</si>
  <si>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</si>
  <si>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</si>
  <si>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</si>
  <si>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</si>
  <si>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</si>
  <si>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</si>
  <si>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</si>
  <si>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</si>
  <si>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</si>
  <si>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</si>
  <si>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</si>
  <si>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</si>
  <si>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</si>
  <si>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</si>
  <si>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</si>
  <si>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</si>
  <si>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</si>
  <si>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</si>
  <si>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</si>
  <si>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</si>
  <si>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</si>
  <si>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</si>
  <si>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</si>
  <si>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</si>
  <si>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</si>
  <si>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</si>
  <si>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</si>
  <si>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</si>
  <si>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</si>
  <si>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</si>
  <si>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</si>
  <si>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</si>
  <si>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</si>
  <si>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</si>
  <si>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</si>
  <si>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</si>
  <si>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</si>
  <si>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</si>
  <si>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</si>
  <si>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</si>
  <si>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</si>
  <si>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</si>
  <si>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</si>
  <si>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</si>
  <si>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</si>
  <si>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</si>
  <si>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</si>
  <si>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</si>
  <si>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</si>
  <si>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</si>
  <si>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</si>
  <si>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</si>
  <si>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</si>
  <si>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</si>
  <si>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</si>
  <si>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</si>
  <si>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</si>
  <si>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</si>
  <si>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</si>
  <si>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</si>
  <si>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</si>
  <si>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</si>
  <si>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</si>
  <si>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</si>
  <si>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</si>
  <si>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</si>
  <si>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</si>
  <si>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</si>
  <si>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</si>
  <si>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</si>
  <si>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</si>
  <si>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</si>
  <si>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</si>
  <si>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</si>
  <si>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</si>
  <si>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</si>
  <si>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</si>
  <si>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</si>
  <si>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</si>
  <si>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</si>
  <si>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</si>
  <si>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</si>
  <si>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</si>
  <si>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</si>
  <si>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</si>
  <si>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</si>
  <si>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</si>
  <si>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</si>
  <si>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</si>
  <si>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</si>
  <si>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</si>
  <si>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</si>
  <si>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</si>
  <si>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</si>
  <si>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</si>
  <si>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</si>
  <si>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</si>
  <si>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</si>
  <si>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</si>
  <si>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</si>
  <si>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</si>
  <si>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</si>
  <si>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</si>
  <si>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</si>
  <si>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</si>
  <si>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</si>
  <si>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</si>
  <si>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</si>
  <si>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</si>
  <si>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</si>
  <si>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</si>
  <si>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</si>
  <si>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</si>
  <si>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</si>
  <si>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</si>
  <si>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</si>
  <si>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</si>
  <si>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</si>
  <si>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</si>
  <si>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</si>
  <si>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</si>
  <si>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</si>
  <si>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</si>
  <si>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</si>
  <si>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</si>
  <si>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</si>
  <si>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</si>
  <si>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</si>
  <si>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</si>
  <si>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</si>
  <si>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</si>
  <si>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</si>
  <si>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</si>
  <si>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</si>
  <si>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</si>
  <si>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</si>
  <si>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</si>
  <si>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</si>
  <si>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</si>
  <si>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</si>
  <si>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</si>
  <si>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</si>
  <si>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</si>
  <si>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</si>
  <si>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</si>
  <si>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</si>
  <si>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</si>
  <si>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</si>
  <si>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</si>
  <si>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</si>
  <si>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</si>
  <si>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</si>
  <si>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</si>
  <si>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</si>
  <si>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</si>
  <si>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</si>
  <si>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</si>
  <si>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</si>
  <si>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</si>
  <si>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</si>
  <si>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</si>
  <si>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</si>
  <si>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</si>
  <si>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</si>
  <si>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</si>
  <si>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</si>
  <si>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</si>
  <si>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</si>
  <si>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</si>
  <si>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</si>
  <si>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</si>
  <si>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</si>
  <si>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</si>
  <si>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</si>
  <si>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</si>
  <si>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</si>
  <si>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</si>
  <si>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</si>
  <si>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</si>
  <si>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</si>
  <si>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</si>
  <si>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</si>
  <si>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</si>
  <si>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</si>
  <si>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</si>
  <si>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</si>
  <si>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</si>
  <si>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</si>
  <si>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</si>
  <si>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</si>
  <si>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</si>
  <si>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</si>
  <si>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</si>
  <si>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</si>
  <si>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</si>
  <si>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</si>
  <si>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</si>
  <si>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</si>
  <si>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</si>
  <si>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</si>
  <si>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</si>
  <si>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</si>
  <si>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</si>
  <si>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</si>
  <si>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</si>
  <si>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</si>
  <si>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</si>
  <si>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</si>
  <si>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</si>
  <si>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</si>
  <si>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</si>
  <si>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</si>
  <si>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</si>
  <si>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</si>
  <si>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</si>
  <si>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</si>
  <si>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</si>
  <si>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</si>
  <si>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</si>
  <si>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</si>
  <si>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</si>
  <si>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</si>
  <si>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</si>
  <si>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</si>
  <si>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</si>
  <si>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</si>
  <si>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</si>
  <si>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</si>
  <si>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</si>
  <si>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</si>
  <si>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</si>
  <si>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</si>
  <si>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</si>
  <si>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</si>
  <si>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</si>
  <si>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</si>
  <si>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</si>
  <si>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</si>
  <si>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</si>
  <si>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</si>
  <si>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</si>
  <si>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</si>
  <si>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</si>
  <si>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</si>
  <si>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</si>
  <si>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</si>
  <si>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</si>
  <si>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</si>
  <si>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</si>
  <si>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</si>
  <si>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</si>
  <si>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</si>
  <si>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</si>
  <si>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</si>
  <si>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</si>
  <si>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</si>
  <si>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</si>
  <si>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</si>
  <si>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</si>
  <si>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</si>
  <si>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</si>
  <si>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</si>
  <si>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</si>
  <si>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</si>
  <si>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</si>
  <si>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</si>
  <si>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</si>
  <si>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</si>
  <si>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</si>
  <si>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</si>
  <si>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</si>
  <si>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</si>
  <si>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</si>
  <si>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</si>
  <si>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</si>
  <si>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</si>
  <si>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</si>
  <si>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</si>
  <si>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</si>
  <si>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</si>
  <si>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</si>
  <si>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</si>
  <si>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</si>
  <si>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</si>
  <si>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</si>
  <si>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</si>
  <si>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</si>
  <si>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</si>
  <si>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</si>
  <si>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</si>
  <si>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</si>
  <si>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</si>
  <si>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</si>
  <si>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</si>
  <si>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</si>
  <si>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</si>
  <si>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</si>
  <si>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</si>
  <si>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</si>
  <si>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</si>
  <si>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</si>
  <si>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</si>
  <si>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</si>
  <si>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</si>
  <si>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</si>
  <si>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</si>
  <si>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</si>
  <si>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</si>
  <si>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</si>
  <si>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</si>
  <si>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</si>
  <si>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</si>
  <si>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</si>
  <si>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</si>
  <si>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</si>
  <si>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</si>
  <si>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</si>
  <si>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</si>
  <si>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</si>
  <si>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</si>
  <si>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</si>
  <si>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</si>
  <si>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</si>
  <si>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</si>
  <si>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</si>
  <si>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</si>
  <si>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</si>
  <si>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</si>
  <si>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</si>
  <si>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</si>
  <si>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</si>
  <si>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</si>
  <si>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</si>
  <si>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</si>
  <si>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</si>
  <si>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</si>
  <si>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</si>
  <si>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</si>
  <si>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</si>
  <si>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</si>
  <si>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</si>
  <si>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</si>
  <si>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</si>
  <si>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</si>
  <si>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</si>
  <si>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</si>
  <si>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</si>
  <si>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</si>
  <si>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</si>
  <si>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</si>
  <si>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</si>
  <si>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</si>
  <si>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</si>
  <si>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</si>
  <si>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</si>
  <si>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</si>
  <si>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</si>
  <si>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</si>
  <si>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</si>
  <si>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</si>
  <si>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</si>
  <si>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</si>
  <si>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</si>
  <si>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</si>
  <si>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</si>
  <si>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</si>
  <si>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</si>
  <si>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</si>
  <si>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</si>
  <si>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</si>
  <si>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</si>
  <si>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</si>
  <si>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</si>
  <si>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</si>
  <si>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</si>
  <si>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</si>
  <si>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</si>
  <si>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</si>
  <si>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</si>
  <si>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</si>
  <si>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</si>
  <si>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</si>
  <si>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</si>
  <si>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</si>
  <si>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</si>
  <si>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</si>
  <si>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</si>
  <si>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</si>
  <si>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</si>
  <si>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</si>
  <si>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</si>
  <si>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</si>
  <si>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</si>
  <si>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</si>
  <si>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</si>
  <si>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</si>
  <si>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</si>
  <si>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</si>
  <si>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</si>
  <si>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</si>
  <si>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</si>
  <si>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</si>
  <si>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</si>
  <si>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</si>
  <si>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</si>
  <si>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</si>
  <si>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</si>
  <si>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</si>
  <si>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</si>
  <si>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</si>
  <si>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</si>
  <si>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</si>
  <si>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</si>
  <si>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</si>
  <si>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</si>
  <si>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</si>
  <si>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</si>
  <si>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</si>
  <si>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</si>
  <si>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</si>
  <si>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</si>
  <si>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</si>
  <si>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</si>
  <si>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</si>
  <si>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</si>
  <si>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</si>
  <si>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</si>
  <si>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</si>
  <si>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</si>
  <si>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</si>
  <si>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</si>
  <si>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</si>
  <si>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</si>
  <si>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</si>
  <si>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</si>
  <si>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</si>
  <si>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</si>
  <si>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</si>
  <si>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</si>
  <si>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</si>
  <si>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</si>
  <si>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</si>
  <si>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</si>
  <si>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</si>
  <si>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</si>
  <si>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</si>
  <si>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</si>
  <si>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</si>
  <si>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</si>
  <si>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</si>
  <si>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</si>
  <si>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</si>
  <si>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</si>
  <si>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</si>
  <si>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</si>
  <si>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</si>
  <si>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</si>
  <si>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</si>
  <si>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</si>
  <si>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</si>
  <si>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</si>
  <si>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</si>
  <si>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</si>
  <si>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</si>
  <si>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</si>
  <si>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</si>
  <si>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</si>
  <si>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</si>
  <si>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</si>
  <si>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</si>
  <si>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</si>
  <si>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</si>
  <si>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</si>
  <si>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</si>
  <si>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</si>
  <si>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</si>
  <si>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</si>
  <si>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</si>
  <si>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</si>
  <si>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</si>
  <si>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</si>
  <si>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</si>
  <si>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</si>
  <si>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</si>
  <si>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</si>
  <si>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</si>
  <si>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</si>
  <si>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</si>
  <si>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</si>
  <si>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</si>
  <si>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</si>
  <si>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</si>
  <si>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</si>
  <si>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</si>
  <si>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</si>
  <si>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</si>
  <si>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</si>
  <si>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</si>
  <si>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</si>
  <si>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</si>
  <si>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</si>
  <si>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</si>
  <si>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</si>
  <si>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</si>
  <si>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</si>
  <si>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</si>
  <si>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</si>
  <si>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</si>
  <si>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</si>
  <si>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</si>
  <si>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</si>
  <si>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</si>
  <si>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</si>
  <si>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</si>
  <si>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</si>
  <si>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</si>
  <si>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</si>
  <si>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</si>
  <si>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</si>
  <si>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</si>
  <si>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</si>
  <si>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</si>
  <si>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</si>
  <si>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</si>
  <si>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</si>
  <si>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</si>
  <si>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</si>
  <si>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</si>
  <si>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</si>
  <si>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</si>
  <si>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</si>
  <si>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</si>
  <si>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</si>
  <si>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</si>
  <si>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</si>
  <si>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</si>
  <si>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</si>
  <si>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</si>
  <si>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</si>
  <si>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</si>
  <si>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</si>
  <si>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</si>
  <si>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</si>
  <si>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</si>
  <si>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</si>
  <si>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</si>
  <si>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</si>
  <si>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</si>
  <si>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</si>
  <si>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</si>
  <si>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</si>
  <si>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</si>
  <si>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</si>
  <si>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</si>
  <si>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</si>
  <si>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</si>
  <si>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</si>
  <si>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</si>
  <si>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</si>
  <si>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</si>
  <si>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</si>
  <si>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</si>
  <si>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</si>
  <si>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</si>
  <si>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</si>
  <si>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</si>
  <si>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</si>
  <si>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</si>
  <si>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</si>
  <si>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</si>
  <si>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</si>
  <si>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</si>
  <si>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</si>
  <si>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</si>
  <si>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</si>
  <si>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</si>
  <si>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</si>
  <si>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</si>
  <si>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</si>
  <si>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</si>
  <si>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</si>
  <si>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</si>
  <si>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</si>
  <si>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</si>
  <si>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</si>
  <si>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</si>
  <si>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</si>
  <si>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</si>
  <si>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</si>
  <si>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</si>
  <si>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</si>
  <si>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</si>
  <si>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</si>
  <si>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</si>
  <si>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</si>
  <si>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</si>
  <si>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</si>
  <si>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</si>
  <si>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</si>
  <si>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</si>
  <si>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</si>
  <si>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</si>
  <si>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</si>
  <si>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</si>
  <si>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</si>
  <si>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</si>
  <si>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</si>
  <si>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</si>
  <si>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</si>
  <si>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</si>
  <si>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</si>
  <si>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</si>
  <si>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</si>
  <si>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</si>
  <si>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</si>
  <si>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</si>
  <si>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</si>
  <si>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</si>
  <si>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</si>
  <si>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</si>
  <si>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</si>
  <si>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</si>
  <si>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</si>
  <si>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</si>
  <si>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</si>
  <si>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</si>
  <si>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</si>
  <si>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</si>
  <si>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</si>
  <si>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</si>
  <si>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</si>
  <si>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</si>
  <si>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</si>
  <si>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</si>
  <si>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</si>
  <si>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</si>
  <si>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</si>
  <si>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</si>
  <si>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</si>
  <si>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</si>
  <si>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</si>
  <si>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</si>
  <si>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</si>
  <si>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</si>
  <si>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</si>
  <si>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</si>
  <si>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</si>
  <si>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</si>
  <si>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</si>
  <si>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</si>
  <si>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</si>
  <si>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</si>
  <si>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</si>
  <si>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</si>
  <si>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</si>
  <si>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</si>
  <si>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</si>
  <si>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</si>
  <si>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</si>
  <si>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</si>
  <si>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</si>
  <si>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</si>
  <si>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</si>
  <si>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</si>
  <si>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</si>
  <si>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</si>
  <si>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</si>
  <si>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</si>
  <si>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</si>
  <si>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</si>
  <si>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</si>
  <si>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</si>
  <si>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</si>
  <si>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</si>
  <si>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</si>
  <si>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</si>
  <si>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</si>
  <si>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</si>
  <si>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</si>
  <si>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</si>
  <si>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</si>
  <si>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</si>
  <si>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</si>
  <si>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</si>
  <si>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</si>
  <si>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</si>
  <si>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</si>
  <si>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</si>
  <si>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</si>
  <si>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</si>
  <si>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</si>
  <si>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</si>
  <si>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</si>
  <si>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</si>
  <si>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</si>
  <si>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</si>
  <si>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</si>
  <si>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</si>
  <si>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</si>
  <si>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</si>
  <si>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</si>
  <si>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</si>
  <si>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</si>
  <si>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</si>
  <si>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</si>
  <si>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</si>
  <si>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</si>
  <si>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</si>
  <si>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</si>
  <si>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</si>
  <si>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</si>
  <si>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</si>
  <si>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</si>
  <si>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</si>
  <si>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</si>
  <si>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</si>
  <si>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</si>
  <si>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</si>
  <si>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</si>
  <si>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</si>
  <si>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</si>
  <si>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</si>
  <si>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</si>
  <si>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</si>
  <si>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</si>
  <si>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</si>
  <si>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</si>
  <si>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</si>
  <si>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</si>
  <si>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</si>
  <si>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</si>
  <si>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</si>
  <si>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</si>
  <si>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</si>
  <si>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</si>
  <si>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</si>
  <si>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</si>
  <si>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</si>
  <si>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</si>
  <si>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</si>
  <si>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</si>
  <si>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</si>
  <si>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</si>
  <si>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</si>
  <si>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</si>
  <si>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</si>
  <si>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</si>
  <si>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</si>
  <si>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</si>
  <si>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</si>
  <si>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</si>
  <si>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</si>
  <si>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</si>
  <si>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</si>
  <si>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</si>
  <si>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</si>
  <si>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</si>
  <si>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</si>
  <si>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</si>
  <si>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</si>
  <si>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</si>
  <si>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</si>
  <si>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</si>
  <si>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</si>
  <si>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</si>
  <si>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</si>
  <si>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</si>
  <si>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</si>
  <si>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</si>
  <si>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</si>
  <si>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</si>
  <si>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</si>
  <si>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</si>
  <si>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</si>
  <si>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</si>
  <si>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</si>
  <si>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</si>
  <si>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</si>
  <si>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</si>
  <si>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</si>
  <si>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</si>
  <si>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</si>
  <si>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</si>
  <si>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</si>
  <si>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</si>
  <si>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</si>
  <si>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</si>
  <si>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</si>
  <si>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</si>
  <si>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</si>
  <si>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</si>
  <si>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</si>
  <si>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</si>
  <si>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</si>
  <si>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</si>
  <si>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</si>
  <si>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</si>
  <si>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</si>
  <si>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</si>
  <si>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</si>
  <si>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</si>
  <si>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</si>
  <si>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</si>
  <si>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</si>
  <si>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</si>
  <si>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</si>
  <si>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</si>
  <si>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</si>
  <si>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</si>
  <si>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</si>
  <si>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</si>
  <si>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</si>
  <si>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</si>
  <si>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</si>
  <si>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</si>
  <si>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</si>
  <si>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</si>
  <si>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</si>
  <si>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</si>
  <si>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</si>
  <si>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</si>
  <si>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</si>
  <si>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</si>
  <si>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</si>
  <si>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</si>
  <si>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</si>
  <si>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</si>
  <si>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</si>
  <si>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</si>
  <si>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</si>
  <si>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</si>
  <si>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</si>
  <si>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</si>
  <si>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</si>
  <si>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</si>
  <si>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</si>
  <si>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</si>
  <si>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</si>
  <si>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</si>
  <si>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</si>
  <si>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</si>
  <si>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</si>
  <si>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</si>
  <si>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</si>
  <si>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</si>
  <si>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</si>
  <si>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</si>
  <si>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</si>
  <si>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</si>
  <si>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</si>
  <si>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</si>
  <si>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</si>
  <si>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</si>
  <si>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</si>
  <si>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</si>
  <si>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</si>
  <si>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</si>
  <si>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</si>
  <si>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</si>
  <si>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</si>
  <si>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</si>
  <si>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</si>
  <si>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</si>
  <si>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</si>
  <si>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</si>
  <si>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</si>
  <si>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</si>
  <si>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</si>
  <si>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</si>
  <si>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</si>
  <si>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</si>
  <si>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</si>
  <si>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</si>
  <si>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</si>
  <si>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</si>
  <si>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</si>
  <si>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</si>
  <si>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</si>
  <si>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</si>
  <si>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</si>
  <si>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</si>
  <si>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</si>
  <si>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</si>
  <si>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</si>
  <si>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</si>
  <si>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</si>
  <si>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</si>
  <si>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</si>
  <si>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</si>
  <si>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</si>
  <si>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</si>
  <si>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</si>
  <si>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</si>
  <si>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</si>
  <si>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</si>
  <si>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</si>
  <si>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</si>
  <si>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</si>
  <si>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</si>
  <si>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</si>
  <si>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</si>
  <si>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</si>
  <si>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</si>
  <si>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</si>
  <si>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</si>
  <si>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</si>
  <si>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</si>
  <si>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</si>
  <si>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</si>
  <si>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</si>
  <si>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</si>
  <si>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</si>
  <si>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</si>
  <si>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</si>
  <si>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</si>
  <si>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</si>
  <si>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</si>
  <si>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</si>
  <si>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</si>
  <si>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</si>
  <si>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</si>
  <si>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</si>
  <si>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</si>
  <si>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</si>
  <si>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</si>
  <si>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</si>
  <si>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</si>
  <si>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</si>
  <si>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</si>
  <si>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</si>
  <si>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</si>
  <si>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</si>
  <si>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</si>
  <si>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</si>
  <si>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</si>
  <si>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</si>
  <si>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</si>
  <si>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</si>
  <si>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</si>
  <si>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</si>
  <si>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</si>
  <si>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</si>
  <si>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</si>
  <si>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</si>
  <si>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</si>
  <si>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</si>
  <si>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</si>
  <si>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</si>
  <si>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</si>
  <si>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</si>
  <si>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</si>
  <si>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</si>
  <si>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</si>
  <si>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</si>
  <si>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</si>
  <si>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</si>
  <si>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</si>
  <si>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</si>
  <si>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</si>
  <si>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</si>
  <si>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</si>
  <si>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</si>
  <si>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</si>
  <si>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</si>
  <si>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</si>
  <si>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</si>
  <si>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</si>
  <si>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</si>
  <si>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</si>
  <si>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</si>
  <si>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</si>
  <si>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</si>
  <si>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</si>
  <si>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</si>
  <si>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</si>
  <si>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</si>
  <si>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</si>
  <si>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</si>
  <si>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</si>
  <si>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</si>
  <si>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</si>
  <si>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</si>
  <si>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</si>
  <si>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</si>
  <si>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</si>
  <si>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</si>
  <si>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</si>
  <si>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</si>
  <si>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</si>
  <si>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</si>
  <si>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</si>
  <si>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</si>
  <si>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</si>
  <si>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</si>
  <si>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</si>
  <si>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</si>
  <si>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</si>
  <si>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</si>
  <si>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</si>
  <si>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</si>
  <si>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</si>
  <si>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</si>
  <si>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</si>
  <si>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</si>
  <si>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</si>
  <si>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</si>
  <si>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</si>
  <si>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</si>
  <si>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</si>
  <si>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</si>
  <si>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</si>
  <si>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</si>
  <si>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</si>
  <si>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</si>
  <si>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</si>
  <si>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</si>
  <si>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</si>
  <si>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</si>
  <si>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</si>
  <si>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</si>
  <si>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</si>
  <si>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</si>
  <si>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</si>
  <si>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</si>
  <si>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</si>
  <si>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</si>
  <si>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</si>
  <si>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</si>
  <si>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</si>
  <si>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</si>
  <si>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</si>
  <si>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</si>
  <si>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</si>
  <si>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</si>
  <si>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</si>
  <si>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</si>
  <si>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</si>
  <si>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</si>
  <si>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</si>
  <si>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</si>
  <si>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</si>
  <si>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</si>
  <si>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</si>
  <si>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</si>
  <si>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</si>
  <si>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</si>
  <si>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</si>
  <si>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</si>
  <si>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</si>
  <si>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</si>
  <si>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</si>
  <si>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</si>
  <si>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</si>
  <si>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</si>
  <si>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</si>
  <si>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</si>
  <si>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</si>
  <si>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</si>
  <si>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</si>
  <si>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</si>
  <si>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</si>
  <si>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</si>
  <si>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</si>
  <si>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</si>
  <si>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</si>
  <si>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</si>
  <si>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</si>
  <si>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</si>
  <si>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</si>
  <si>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</si>
  <si>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</si>
  <si>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</si>
  <si>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</si>
  <si>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</si>
  <si>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</si>
  <si>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</si>
  <si>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</si>
  <si>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</si>
  <si>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</si>
  <si>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</si>
  <si>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</si>
  <si>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</si>
  <si>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</si>
  <si>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</si>
  <si>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</si>
  <si>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</si>
  <si>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</si>
  <si>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</si>
  <si>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</si>
  <si>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</si>
  <si>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</si>
  <si>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</si>
  <si>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</si>
  <si>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</si>
  <si>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</si>
  <si>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</si>
  <si>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</si>
  <si>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</si>
  <si>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</si>
  <si>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</si>
  <si>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</si>
  <si>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</si>
  <si>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</si>
  <si>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</si>
  <si>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</si>
  <si>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</si>
  <si>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</si>
  <si>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</si>
  <si>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</si>
  <si>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</si>
  <si>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</si>
  <si>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</si>
  <si>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</si>
  <si>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</si>
  <si>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</si>
  <si>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</si>
  <si>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</si>
  <si>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</si>
  <si>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</si>
  <si>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</si>
  <si>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</si>
  <si>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</si>
  <si>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</si>
  <si>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</si>
  <si>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</si>
  <si>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</si>
  <si>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</si>
  <si>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</si>
  <si>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</si>
  <si>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</si>
  <si>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</si>
  <si>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</si>
  <si>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</si>
  <si>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</si>
  <si>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</si>
  <si>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</si>
  <si>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</si>
  <si>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</si>
  <si>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</si>
  <si>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</si>
  <si>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</si>
  <si>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</si>
  <si>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</si>
  <si>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</si>
  <si>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</si>
  <si>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</si>
  <si>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</si>
  <si>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</si>
  <si>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</si>
  <si>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</si>
  <si>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</si>
  <si>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</si>
  <si>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</si>
  <si>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</si>
  <si>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</si>
  <si>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</si>
  <si>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</si>
  <si>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</si>
  <si>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</si>
  <si>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</si>
  <si>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</si>
  <si>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</si>
  <si>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</si>
  <si>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</si>
  <si>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</si>
  <si>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</si>
  <si>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</si>
  <si>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</si>
  <si>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</si>
  <si>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</si>
  <si>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</si>
  <si>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</si>
  <si>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</si>
  <si>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</si>
  <si>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</si>
  <si>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</si>
  <si>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</si>
  <si>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</si>
  <si>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</si>
  <si>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</si>
  <si>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</si>
  <si>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</si>
  <si>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</si>
  <si>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</si>
  <si>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</si>
  <si>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</si>
  <si>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</si>
  <si>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</si>
  <si>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</si>
  <si>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</si>
  <si>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</si>
  <si>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</si>
  <si>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</si>
  <si>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</si>
  <si>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</si>
  <si>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</si>
  <si>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</si>
  <si>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</si>
  <si>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</si>
  <si>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</si>
  <si>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</si>
  <si>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</si>
  <si>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</si>
  <si>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</si>
  <si>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</si>
  <si>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</si>
  <si>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</si>
  <si>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</si>
  <si>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</si>
  <si>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</si>
  <si>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</si>
  <si>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</si>
  <si>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</si>
  <si>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</si>
  <si>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</si>
  <si>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</si>
  <si>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</si>
  <si>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</si>
  <si>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</si>
  <si>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</si>
  <si>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</si>
  <si>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</si>
  <si>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</si>
  <si>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</si>
  <si>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</si>
  <si>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</si>
  <si>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</si>
  <si>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</si>
  <si>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</si>
  <si>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</si>
  <si>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</si>
  <si>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</si>
  <si>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</si>
  <si>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</si>
  <si>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</si>
  <si>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</si>
  <si>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</si>
  <si>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</si>
  <si>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</si>
  <si>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</si>
  <si>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</si>
  <si>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</si>
  <si>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</si>
  <si>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</si>
  <si>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</si>
  <si>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</si>
  <si>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</si>
  <si>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</si>
  <si>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</si>
  <si>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</si>
  <si>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</si>
  <si>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</si>
  <si>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</si>
  <si>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</si>
  <si>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</si>
  <si>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</si>
  <si>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</si>
  <si>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</si>
  <si>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</si>
  <si>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</si>
  <si>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</si>
  <si>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</si>
  <si>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</si>
  <si>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</si>
  <si>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</si>
  <si>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</si>
  <si>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</si>
  <si>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</si>
  <si>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</si>
  <si>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</si>
  <si>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</si>
  <si>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</si>
  <si>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</si>
  <si>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</si>
  <si>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</si>
  <si>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</si>
  <si>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</si>
  <si>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</si>
  <si>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</si>
  <si>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</si>
  <si>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</si>
  <si>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</si>
  <si>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</si>
  <si>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</si>
  <si>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</si>
  <si>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</si>
  <si>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</si>
  <si>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</si>
  <si>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</si>
  <si>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</si>
  <si>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</si>
  <si>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</si>
  <si>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</si>
  <si>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</si>
  <si>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</si>
  <si>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</si>
  <si>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</si>
  <si>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</si>
  <si>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</si>
  <si>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</si>
  <si>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</si>
  <si>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</si>
  <si>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</si>
  <si>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</si>
  <si>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</si>
  <si>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</si>
  <si>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</si>
  <si>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</si>
  <si>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</si>
  <si>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</si>
  <si>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</si>
  <si>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</si>
  <si>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</si>
  <si>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</si>
  <si>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</si>
  <si>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</si>
  <si>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</si>
  <si>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</si>
  <si>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</si>
  <si>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</si>
  <si>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</si>
  <si>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</si>
  <si>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</si>
  <si>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</si>
  <si>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</si>
  <si>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</si>
  <si>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</si>
  <si>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</si>
  <si>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</si>
  <si>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</si>
  <si>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</si>
  <si>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</si>
  <si>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</si>
  <si>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</si>
  <si>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</si>
  <si>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</si>
  <si>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</si>
  <si>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</si>
  <si>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</si>
  <si>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</si>
  <si>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</si>
  <si>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</si>
  <si>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</si>
  <si>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</si>
  <si>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</si>
  <si>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</si>
  <si>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</si>
  <si>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</si>
  <si>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</si>
  <si>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</si>
  <si>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</si>
  <si>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</si>
  <si>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</si>
  <si>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</si>
  <si>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</si>
  <si>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</si>
  <si>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</si>
  <si>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</si>
  <si>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</si>
  <si>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</si>
  <si>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</si>
  <si>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</si>
  <si>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</si>
  <si>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</si>
  <si>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</si>
  <si>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</si>
  <si>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</si>
  <si>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</si>
  <si>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</si>
  <si>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</si>
  <si>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</si>
  <si>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</si>
  <si>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</si>
  <si>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</si>
  <si>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</si>
  <si>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</si>
  <si>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</si>
  <si>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</si>
  <si>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</si>
  <si>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</si>
  <si>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</si>
  <si>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</si>
  <si>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</si>
  <si>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</si>
  <si>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</si>
  <si>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</si>
  <si>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</si>
  <si>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</si>
  <si>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</si>
  <si>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</si>
  <si>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</si>
  <si>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</si>
  <si>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</si>
  <si>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</si>
  <si>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</si>
  <si>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</si>
  <si>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</si>
  <si>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</si>
  <si>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</si>
  <si>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</si>
  <si>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</si>
  <si>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</si>
  <si>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</si>
  <si>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</si>
  <si>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</si>
  <si>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</si>
  <si>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</si>
  <si>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</si>
  <si>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</si>
  <si>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</si>
  <si>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</si>
  <si>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</si>
  <si>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</si>
  <si>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</si>
  <si>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</si>
  <si>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</si>
  <si>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</si>
  <si>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</si>
  <si>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</si>
  <si>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</si>
  <si>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</si>
  <si>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</si>
  <si>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</si>
  <si>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</si>
  <si>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</si>
  <si>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</si>
  <si>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</si>
  <si>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</si>
  <si>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</si>
  <si>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</si>
  <si>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</si>
  <si>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</si>
  <si>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</si>
  <si>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</si>
  <si>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</si>
  <si>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</si>
  <si>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</si>
  <si>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</si>
  <si>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</si>
  <si>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</si>
  <si>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</si>
  <si>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</si>
  <si>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</si>
  <si>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</si>
  <si>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</si>
  <si>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</si>
  <si>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</si>
  <si>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</si>
  <si>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</si>
  <si>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</si>
  <si>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</si>
  <si>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</si>
  <si>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</si>
  <si>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</si>
  <si>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</si>
  <si>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</si>
  <si>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</si>
  <si>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</si>
  <si>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</si>
  <si>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</si>
  <si>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</si>
  <si>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</si>
  <si>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</si>
  <si>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</si>
  <si>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</si>
  <si>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</si>
  <si>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</si>
  <si>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</si>
  <si>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</si>
  <si>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</si>
  <si>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</si>
  <si>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</si>
  <si>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</si>
  <si>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</si>
  <si>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</si>
  <si>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</si>
  <si>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</si>
  <si>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</si>
  <si>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</si>
  <si>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</si>
  <si>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</si>
  <si>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</si>
  <si>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</si>
  <si>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</si>
  <si>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</si>
  <si>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</si>
  <si>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</si>
  <si>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</si>
  <si>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</si>
  <si>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</si>
  <si>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</si>
  <si>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</si>
  <si>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</si>
  <si>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</si>
  <si>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</si>
  <si>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</si>
  <si>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</si>
  <si>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</si>
  <si>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</si>
  <si>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</si>
  <si>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</si>
  <si>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</si>
  <si>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</si>
  <si>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</si>
  <si>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</si>
  <si>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</si>
  <si>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</si>
  <si>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</si>
  <si>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</si>
  <si>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</si>
  <si>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</si>
  <si>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</si>
  <si>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</si>
  <si>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</si>
  <si>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</si>
  <si>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</si>
  <si>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</si>
  <si>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</si>
  <si>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</si>
  <si>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</si>
  <si>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</si>
  <si>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</si>
  <si>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</si>
  <si>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</si>
  <si>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</si>
  <si>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</si>
  <si>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</si>
  <si>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</si>
  <si>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</si>
  <si>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</si>
  <si>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</si>
  <si>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</si>
  <si>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</si>
  <si>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</si>
  <si>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</si>
  <si>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</si>
  <si>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</si>
  <si>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</si>
  <si>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</si>
  <si>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</si>
  <si>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</si>
  <si>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</si>
  <si>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</si>
  <si>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</si>
  <si>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</si>
  <si>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</si>
  <si>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</si>
  <si>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</si>
  <si>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</si>
  <si>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</si>
  <si>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</si>
  <si>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</si>
  <si>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</si>
  <si>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</si>
  <si>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</si>
  <si>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</si>
  <si>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</si>
  <si>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</si>
  <si>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</si>
  <si>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</si>
  <si>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</si>
  <si>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</si>
  <si>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</si>
  <si>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</si>
  <si>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</si>
  <si>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</si>
  <si>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</si>
  <si>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</si>
  <si>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</si>
  <si>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</si>
  <si>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</si>
  <si>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</si>
  <si>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</si>
  <si>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</si>
  <si>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</si>
  <si>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</si>
  <si>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</si>
  <si>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</si>
  <si>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</si>
  <si>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</si>
  <si>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</si>
  <si>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</si>
  <si>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</si>
  <si>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</si>
  <si>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</si>
  <si>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</si>
  <si>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</si>
  <si>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</si>
  <si>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</si>
  <si>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</si>
  <si>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</si>
  <si>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</si>
  <si>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</si>
  <si>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</si>
  <si>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</si>
  <si>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</si>
  <si>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</si>
  <si>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</si>
  <si>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</si>
  <si>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</si>
  <si>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</si>
  <si>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</si>
  <si>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</si>
  <si>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</si>
  <si>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</si>
  <si>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</si>
  <si>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</si>
  <si>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</si>
  <si>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</si>
  <si>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</si>
  <si>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</si>
  <si>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</si>
  <si>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</si>
  <si>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</si>
  <si>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</si>
  <si>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</si>
  <si>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</si>
  <si>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</si>
  <si>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</si>
  <si>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</si>
  <si>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</si>
  <si>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</si>
  <si>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</si>
  <si>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</si>
  <si>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</si>
  <si>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</si>
  <si>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</si>
  <si>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</si>
  <si>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</si>
  <si>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</si>
  <si>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</si>
  <si>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</si>
  <si>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</si>
  <si>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</si>
  <si>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</si>
  <si>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</si>
  <si>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</si>
  <si>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</si>
  <si>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</si>
  <si>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</si>
  <si>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</si>
  <si>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</si>
  <si>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</si>
  <si>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</si>
  <si>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</si>
  <si>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</si>
  <si>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</si>
  <si>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</si>
  <si>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</si>
  <si>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</si>
  <si>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</si>
  <si>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</si>
  <si>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</si>
  <si>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</si>
  <si>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</si>
  <si>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</si>
  <si>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</si>
  <si>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</si>
  <si>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</si>
  <si>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</si>
  <si>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</si>
  <si>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</si>
  <si>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</si>
  <si>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</si>
  <si>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</si>
  <si>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</si>
  <si>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</si>
  <si>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</si>
  <si>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</si>
  <si>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</si>
  <si>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</si>
  <si>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</si>
  <si>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</si>
  <si>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</si>
  <si>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</si>
  <si>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</si>
  <si>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</si>
  <si>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</si>
  <si>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</si>
  <si>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</si>
  <si>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</si>
  <si>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</si>
  <si>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</si>
  <si>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</si>
  <si>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</si>
  <si>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</si>
  <si>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</si>
  <si>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</si>
  <si>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</si>
  <si>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</si>
  <si>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</si>
  <si>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</si>
  <si>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</si>
  <si>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</si>
  <si>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</si>
  <si>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</si>
  <si>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</si>
  <si>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</si>
  <si>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</si>
  <si>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</si>
  <si>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</si>
  <si>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</si>
  <si>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</si>
  <si>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</si>
  <si>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</si>
  <si>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</si>
  <si>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</si>
  <si>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</si>
  <si>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</si>
  <si>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</si>
  <si>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</si>
  <si>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</si>
  <si>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</si>
  <si>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</si>
  <si>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</si>
  <si>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</si>
  <si>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</si>
  <si>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</si>
  <si>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</si>
  <si>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</si>
  <si>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</si>
  <si>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</si>
  <si>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</si>
  <si>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</si>
  <si>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</si>
  <si>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</si>
  <si>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</si>
  <si>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</si>
  <si>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</si>
  <si>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</si>
  <si>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</si>
  <si>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</si>
  <si>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</si>
  <si>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</si>
  <si>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</si>
  <si>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</si>
  <si>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</si>
  <si>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</si>
  <si>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</si>
  <si>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</si>
  <si>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</si>
  <si>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</si>
  <si>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</si>
  <si>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</si>
  <si>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</si>
  <si>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</si>
  <si>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</si>
  <si>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</si>
  <si>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</si>
  <si>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</si>
  <si>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</si>
  <si>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</si>
  <si>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</si>
  <si>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</si>
  <si>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</si>
  <si>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</si>
  <si>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</si>
  <si>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</si>
  <si>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</si>
  <si>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</si>
  <si>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</si>
  <si>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</si>
  <si>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</si>
  <si>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</si>
  <si>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</si>
  <si>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</si>
  <si>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</si>
  <si>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</si>
  <si>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</si>
  <si>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</si>
  <si>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</si>
  <si>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</si>
  <si>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</si>
  <si>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</si>
  <si>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</si>
  <si>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</si>
  <si>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</si>
  <si>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</si>
  <si>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</si>
  <si>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</si>
  <si>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</si>
  <si>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</si>
  <si>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</si>
  <si>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</si>
  <si>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</si>
  <si>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</si>
  <si>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</si>
  <si>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</si>
  <si>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</si>
  <si>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</si>
  <si>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</si>
  <si>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</si>
  <si>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</si>
  <si>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</si>
  <si>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</si>
  <si>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</si>
  <si>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</si>
  <si>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</si>
  <si>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</si>
  <si>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</si>
  <si>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</si>
  <si>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</si>
  <si>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</si>
  <si>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</si>
  <si>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</si>
  <si>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</si>
  <si>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</si>
  <si>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</si>
  <si>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</si>
  <si>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</si>
  <si>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</si>
  <si>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</si>
  <si>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</si>
  <si>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</si>
  <si>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</si>
  <si>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</si>
  <si>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</si>
  <si>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</si>
  <si>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</si>
  <si>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</si>
  <si>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</si>
  <si>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</si>
  <si>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</si>
  <si>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</si>
  <si>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</si>
  <si>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</si>
  <si>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</si>
  <si>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</si>
  <si>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</si>
  <si>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</si>
  <si>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</si>
  <si>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</si>
  <si>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</si>
  <si>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</si>
  <si>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</si>
  <si>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</si>
  <si>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</si>
  <si>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</si>
  <si>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</si>
  <si>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</si>
  <si>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</si>
  <si>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</si>
  <si>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</si>
  <si>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</si>
  <si>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</si>
  <si>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</si>
  <si>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</si>
  <si>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</si>
  <si>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</si>
  <si>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</si>
  <si>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</si>
  <si>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</si>
  <si>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</si>
  <si>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</si>
  <si>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</si>
  <si>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</si>
  <si>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</si>
  <si>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</si>
  <si>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</si>
  <si>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</si>
  <si>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</si>
  <si>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</si>
  <si>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</si>
  <si>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</si>
  <si>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</si>
  <si>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</si>
  <si>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</si>
  <si>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</si>
  <si>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</si>
  <si>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</si>
  <si>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</si>
  <si>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</si>
  <si>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</si>
  <si>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</si>
  <si>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</si>
  <si>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</si>
  <si>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</si>
  <si>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</si>
  <si>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</si>
  <si>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</si>
  <si>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</si>
  <si>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</si>
  <si>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</si>
  <si>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</si>
  <si>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</si>
  <si>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</si>
  <si>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</si>
  <si>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</si>
  <si>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</si>
  <si>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</si>
  <si>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</si>
  <si>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</si>
  <si>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</si>
  <si>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</si>
  <si>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</si>
  <si>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</si>
  <si>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</si>
  <si>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</si>
  <si>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</si>
  <si>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</si>
  <si>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</si>
  <si>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</si>
  <si>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</si>
  <si>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</si>
  <si>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</si>
  <si>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</si>
  <si>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</si>
  <si>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</si>
  <si>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</si>
  <si>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</si>
  <si>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</si>
  <si>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</si>
  <si>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</si>
  <si>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</si>
  <si>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</si>
  <si>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</si>
  <si>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</si>
  <si>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</si>
  <si>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</si>
  <si>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</si>
  <si>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</si>
  <si>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</si>
  <si>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</si>
  <si>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</si>
  <si>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</si>
  <si>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</si>
  <si>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</si>
  <si>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</si>
  <si>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</si>
  <si>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</si>
  <si>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</si>
  <si>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</si>
  <si>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</si>
  <si>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</si>
  <si>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</si>
  <si>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</si>
  <si>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</si>
  <si>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</si>
  <si>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</si>
  <si>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</si>
  <si>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</si>
  <si>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</si>
  <si>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</si>
  <si>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</si>
  <si>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</si>
  <si>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</si>
  <si>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</si>
  <si>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</si>
  <si>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</si>
  <si>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</si>
  <si>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</si>
  <si>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</si>
  <si>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</si>
  <si>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</si>
  <si>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</si>
  <si>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</si>
  <si>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</si>
  <si>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</si>
  <si>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</si>
  <si>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</si>
  <si>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</si>
  <si>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</si>
  <si>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</si>
  <si>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</si>
  <si>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</si>
  <si>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</si>
  <si>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</si>
  <si>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</si>
  <si>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</si>
  <si>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</si>
  <si>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</si>
  <si>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</si>
  <si>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</si>
  <si>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</si>
  <si>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</si>
  <si>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</si>
  <si>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</si>
  <si>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</si>
  <si>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</si>
  <si>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</si>
  <si>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</si>
  <si>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</si>
  <si>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</si>
  <si>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</si>
  <si>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</si>
  <si>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</si>
  <si>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</si>
  <si>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</si>
  <si>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</si>
  <si>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</si>
  <si>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</si>
  <si>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</si>
  <si>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</si>
  <si>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</si>
  <si>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</si>
  <si>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</si>
  <si>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</si>
  <si>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</si>
  <si>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</si>
  <si>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</si>
  <si>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</si>
  <si>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</si>
  <si>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</si>
  <si>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</si>
  <si>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</si>
  <si>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</si>
  <si>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</si>
  <si>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</si>
  <si>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</si>
  <si>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</si>
  <si>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</si>
  <si>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</si>
  <si>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</si>
  <si>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</si>
  <si>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</si>
  <si>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</si>
  <si>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</si>
  <si>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</si>
  <si>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</si>
  <si>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</si>
  <si>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</si>
  <si>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</si>
  <si>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</si>
  <si>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</si>
  <si>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</si>
  <si>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</si>
  <si>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</si>
  <si>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</si>
  <si>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</si>
  <si>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</si>
  <si>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</si>
  <si>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</si>
  <si>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</si>
  <si>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</si>
  <si>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</si>
  <si>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</si>
  <si>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</si>
  <si>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</si>
  <si>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</si>
  <si>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</si>
  <si>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</si>
  <si>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</si>
  <si>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</si>
  <si>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</si>
  <si>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</si>
  <si>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</si>
  <si>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</si>
  <si>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</si>
  <si>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</si>
  <si>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</si>
  <si>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</si>
  <si>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</si>
  <si>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</si>
  <si>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</si>
  <si>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</si>
  <si>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</si>
  <si>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</si>
  <si>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</si>
  <si>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</si>
  <si>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</si>
  <si>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</si>
  <si>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</si>
  <si>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</si>
  <si>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</si>
  <si>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</si>
  <si>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</si>
  <si>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</si>
  <si>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</si>
  <si>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</si>
  <si>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</si>
  <si>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</si>
  <si>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</si>
  <si>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</si>
  <si>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</si>
  <si>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</si>
  <si>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</si>
  <si>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</si>
  <si>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</si>
  <si>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</si>
  <si>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</si>
  <si>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</si>
  <si>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</si>
  <si>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</si>
  <si>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</si>
  <si>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</si>
  <si>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</si>
  <si>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</si>
  <si>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</si>
  <si>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</si>
  <si>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</si>
  <si>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</si>
  <si>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</si>
  <si>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</si>
  <si>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</si>
  <si>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</si>
  <si>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</si>
  <si>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</si>
  <si>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</si>
  <si>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</si>
  <si>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</si>
  <si>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</si>
  <si>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</si>
  <si>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</si>
  <si>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</si>
  <si>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</si>
  <si>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</si>
  <si>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</si>
  <si>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</si>
  <si>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</si>
  <si>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</si>
  <si>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</si>
  <si>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</si>
  <si>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</si>
  <si>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</si>
  <si>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</si>
  <si>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</si>
  <si>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</si>
  <si>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</si>
  <si>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</si>
  <si>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</si>
  <si>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</si>
  <si>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</si>
  <si>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</si>
  <si>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</si>
  <si>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</si>
  <si>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</si>
  <si>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</si>
  <si>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</si>
  <si>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</si>
  <si>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</si>
  <si>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</si>
  <si>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</si>
  <si>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</si>
  <si>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</si>
  <si>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</si>
  <si>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</si>
  <si>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</si>
  <si>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</si>
  <si>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</si>
  <si>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</si>
  <si>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</si>
  <si>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</si>
  <si>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</si>
  <si>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</si>
  <si>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</si>
  <si>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</si>
  <si>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</si>
  <si>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</si>
  <si>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</si>
  <si>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</si>
  <si>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</si>
  <si>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</si>
  <si>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</si>
  <si>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</si>
  <si>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</si>
  <si>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</si>
  <si>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</si>
  <si>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</si>
  <si>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</si>
  <si>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</si>
  <si>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</si>
  <si>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</si>
  <si>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</si>
  <si>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</si>
  <si>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</si>
  <si>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</si>
  <si>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</si>
  <si>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</si>
  <si>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</si>
  <si>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</si>
  <si>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</si>
  <si>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</si>
  <si>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</si>
  <si>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</si>
  <si>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</si>
  <si>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</si>
  <si>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</si>
  <si>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</si>
  <si>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</si>
  <si>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</si>
  <si>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</si>
  <si>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</si>
  <si>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</si>
  <si>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</si>
  <si>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</si>
  <si>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</si>
  <si>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</si>
  <si>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</si>
  <si>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</si>
  <si>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</si>
  <si>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</si>
  <si>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</si>
  <si>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</si>
  <si>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</si>
  <si>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</si>
  <si>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</si>
  <si>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</si>
  <si>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</si>
  <si>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</si>
  <si>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</si>
  <si>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</si>
  <si>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</si>
  <si>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</si>
  <si>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</si>
  <si>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</si>
  <si>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</si>
  <si>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</si>
  <si>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</si>
  <si>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</si>
  <si>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</si>
  <si>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</si>
  <si>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</si>
  <si>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</si>
  <si>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</si>
  <si>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</si>
  <si>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</si>
  <si>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</si>
  <si>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</si>
  <si>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</si>
  <si>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</si>
  <si>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</si>
  <si>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</si>
  <si>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</si>
  <si>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</si>
  <si>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</si>
  <si>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</si>
  <si>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</si>
  <si>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</si>
  <si>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</si>
  <si>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</si>
  <si>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</si>
  <si>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</si>
  <si>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</si>
  <si>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</si>
  <si>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</si>
  <si>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</si>
  <si>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</si>
  <si>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</si>
  <si>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</si>
  <si>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</si>
  <si>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</si>
  <si>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</si>
  <si>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</si>
  <si>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</si>
  <si>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</si>
  <si>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</si>
  <si>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</si>
  <si>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</si>
  <si>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</si>
  <si>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</si>
  <si>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</si>
  <si>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</si>
  <si>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</si>
  <si>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</si>
  <si>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</si>
  <si>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</si>
  <si>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</si>
  <si>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</si>
  <si>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</si>
  <si>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</si>
  <si>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</si>
  <si>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</si>
  <si>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</si>
  <si>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</si>
  <si>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</si>
  <si>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</si>
  <si>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</si>
  <si>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</si>
  <si>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</si>
  <si>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</si>
  <si>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</si>
  <si>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</si>
  <si>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</si>
  <si>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</si>
  <si>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</si>
  <si>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</si>
  <si>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</si>
  <si>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</si>
  <si>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</si>
  <si>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</si>
  <si>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</si>
  <si>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</si>
  <si>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</si>
  <si>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</si>
  <si>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</si>
  <si>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</si>
  <si>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</si>
  <si>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</si>
  <si>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</si>
  <si>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</si>
  <si>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</si>
  <si>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</si>
  <si>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</si>
  <si>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</si>
  <si>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</si>
  <si>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</si>
  <si>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</si>
  <si>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</si>
  <si>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</si>
  <si>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</si>
  <si>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</si>
  <si>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</si>
  <si>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</si>
  <si>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</si>
  <si>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</si>
  <si>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</si>
  <si>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</si>
  <si>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</si>
  <si>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</si>
  <si>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</si>
  <si>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</si>
  <si>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</si>
  <si>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</si>
  <si>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</si>
  <si>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</si>
  <si>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</si>
  <si>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</si>
  <si>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</si>
  <si>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</si>
  <si>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</si>
  <si>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</si>
  <si>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</si>
  <si>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</si>
  <si>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</si>
  <si>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</si>
  <si>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</si>
  <si>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</si>
  <si>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</si>
  <si>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</si>
  <si>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</si>
  <si>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</si>
  <si>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</si>
  <si>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</si>
  <si>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</si>
  <si>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</si>
  <si>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</si>
  <si>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</si>
  <si>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</si>
  <si>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</si>
  <si>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</si>
  <si>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</si>
  <si>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</si>
  <si>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</si>
  <si>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</si>
  <si>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</si>
  <si>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</si>
  <si>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</si>
  <si>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</si>
  <si>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</si>
  <si>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</si>
  <si>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</si>
  <si>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</si>
  <si>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</si>
  <si>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</si>
  <si>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</si>
  <si>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</si>
  <si>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</si>
  <si>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</si>
  <si>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</si>
  <si>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</si>
  <si>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</si>
  <si>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</si>
  <si>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</si>
  <si>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</si>
  <si>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</si>
  <si>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</si>
  <si>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</si>
  <si>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</si>
  <si>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</si>
  <si>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</si>
  <si>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</si>
  <si>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</si>
  <si>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</si>
  <si>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</si>
  <si>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</si>
  <si>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</si>
  <si>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</si>
  <si>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</si>
  <si>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</si>
  <si>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</si>
  <si>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</si>
  <si>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</si>
  <si>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</si>
  <si>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</si>
  <si>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</si>
  <si>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</si>
  <si>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</si>
  <si>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</si>
  <si>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</si>
  <si>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</si>
  <si>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</si>
  <si>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</si>
  <si>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</si>
  <si>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</si>
  <si>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</si>
  <si>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</si>
  <si>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</si>
  <si>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</si>
  <si>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</si>
  <si>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</si>
  <si>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</si>
  <si>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</si>
  <si>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</si>
  <si>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</si>
  <si>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</si>
  <si>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</si>
  <si>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</si>
  <si>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</si>
  <si>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</si>
  <si>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</si>
  <si>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</si>
  <si>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</si>
  <si>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</si>
  <si>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</si>
  <si>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</si>
  <si>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</si>
  <si>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</si>
  <si>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</si>
  <si>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</si>
  <si>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</si>
  <si>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</si>
  <si>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</si>
  <si>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</si>
  <si>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</si>
  <si>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</si>
  <si>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</si>
  <si>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</si>
  <si>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</si>
  <si>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</si>
  <si>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</si>
  <si>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</si>
  <si>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</si>
  <si>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</si>
  <si>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</si>
  <si>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</si>
  <si>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</si>
  <si>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</si>
  <si>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</si>
  <si>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</si>
  <si>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</si>
  <si>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</si>
  <si>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</si>
  <si>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</si>
  <si>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</si>
  <si>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</si>
  <si>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</si>
  <si>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</si>
  <si>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</si>
  <si>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</si>
  <si>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</si>
  <si>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</si>
  <si>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</si>
  <si>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</si>
  <si>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</si>
  <si>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</si>
  <si>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</si>
  <si>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</si>
  <si>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</si>
  <si>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</si>
  <si>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</si>
  <si>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</si>
  <si>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</si>
  <si>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</si>
  <si>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</si>
  <si>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</si>
  <si>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</si>
  <si>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</si>
  <si>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</si>
  <si>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</si>
  <si>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</si>
  <si>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</si>
  <si>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</si>
  <si>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</si>
  <si>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</si>
  <si>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</si>
  <si>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</si>
  <si>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</si>
  <si>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</si>
  <si>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</si>
  <si>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</si>
  <si>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</si>
  <si>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</si>
  <si>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</si>
  <si>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</si>
  <si>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</si>
  <si>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</si>
  <si>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</si>
  <si>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</si>
  <si>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</si>
  <si>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</si>
  <si>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</si>
  <si>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</si>
  <si>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</si>
  <si>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</si>
  <si>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</si>
  <si>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</si>
  <si>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</si>
  <si>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</si>
  <si>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</si>
  <si>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</si>
  <si>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</si>
  <si>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</si>
  <si>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</si>
  <si>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</si>
  <si>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</si>
  <si>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</si>
  <si>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</si>
  <si>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</si>
  <si>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</si>
  <si>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</si>
  <si>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</si>
  <si>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</si>
  <si>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</si>
  <si>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</si>
  <si>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</si>
  <si>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</si>
  <si>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</si>
  <si>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</si>
  <si>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</si>
  <si>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</si>
  <si>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</si>
  <si>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</si>
  <si>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</si>
  <si>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</si>
  <si>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</si>
  <si>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</si>
  <si>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</si>
  <si>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</si>
  <si>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</si>
  <si>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</si>
  <si>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</si>
  <si>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</si>
  <si>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</si>
  <si>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</si>
  <si>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</si>
  <si>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</si>
  <si>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</si>
  <si>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</si>
  <si>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</si>
  <si>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</si>
  <si>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</si>
  <si>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</si>
  <si>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</si>
  <si>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</si>
  <si>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</si>
  <si>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</si>
  <si>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</si>
  <si>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</si>
  <si>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</si>
  <si>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</si>
  <si>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</si>
  <si>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</si>
  <si>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</si>
  <si>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</si>
  <si>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</si>
  <si>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</si>
  <si>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</si>
  <si>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</si>
  <si>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</si>
  <si>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</si>
  <si>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</si>
  <si>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</si>
  <si>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</si>
  <si>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</si>
  <si>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</si>
  <si>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</si>
  <si>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</si>
  <si>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</si>
  <si>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</si>
  <si>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</si>
  <si>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</si>
  <si>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</si>
  <si>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</si>
  <si>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</si>
  <si>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</si>
  <si>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</si>
  <si>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</si>
  <si>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</si>
  <si>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</si>
  <si>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</si>
  <si>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</si>
  <si>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</si>
  <si>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</si>
  <si>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</si>
  <si>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</si>
  <si>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</si>
  <si>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</si>
  <si>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</si>
  <si>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</si>
  <si>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</si>
  <si>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</si>
  <si>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</si>
  <si>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</si>
  <si>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</si>
  <si>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</si>
  <si>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</si>
  <si>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</si>
  <si>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</si>
  <si>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</si>
  <si>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</si>
  <si>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</si>
  <si>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</si>
  <si>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</si>
  <si>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</si>
  <si>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</si>
  <si>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</si>
  <si>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</si>
  <si>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</si>
  <si>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</si>
  <si>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</si>
  <si>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</si>
  <si>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</si>
  <si>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</si>
  <si>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</si>
  <si>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</si>
  <si>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</si>
  <si>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</si>
  <si>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</si>
  <si>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</si>
  <si>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</si>
  <si>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</si>
  <si>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</si>
  <si>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</si>
  <si>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</si>
  <si>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</si>
  <si>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</si>
  <si>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</si>
  <si>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</si>
  <si>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</si>
  <si>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</si>
  <si>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</si>
  <si>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</si>
  <si>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</si>
  <si>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</si>
  <si>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</si>
  <si>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</si>
  <si>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</si>
  <si>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</si>
  <si>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</si>
  <si>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</si>
  <si>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</si>
  <si>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</si>
  <si>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</si>
  <si>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</si>
  <si>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</si>
  <si>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</si>
  <si>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</si>
  <si>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</si>
  <si>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</si>
  <si>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</si>
  <si>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</si>
  <si>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</si>
  <si>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</si>
  <si>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</si>
  <si>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</si>
  <si>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</si>
  <si>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</si>
  <si>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</si>
  <si>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</si>
  <si>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</si>
  <si>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</si>
  <si>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</si>
  <si>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</si>
  <si>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</si>
  <si>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</si>
  <si>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</si>
  <si>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</si>
  <si>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</si>
  <si>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</si>
  <si>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</si>
  <si>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</si>
  <si>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</si>
  <si>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</si>
  <si>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</si>
  <si>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</si>
  <si>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</si>
  <si>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</si>
  <si>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</si>
  <si>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</si>
  <si>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</si>
  <si>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</si>
  <si>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</si>
  <si>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</si>
  <si>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</si>
  <si>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</si>
  <si>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</si>
  <si>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</si>
  <si>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</si>
  <si>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</si>
  <si>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</si>
  <si>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</si>
  <si>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</si>
  <si>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</si>
  <si>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</si>
  <si>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</si>
  <si>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</si>
  <si>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</si>
  <si>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</si>
  <si>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</si>
  <si>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</si>
  <si>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</si>
  <si>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</si>
  <si>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</si>
  <si>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</si>
  <si>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</si>
  <si>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</si>
  <si>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</si>
  <si>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</si>
  <si>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</si>
  <si>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</si>
  <si>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</si>
  <si>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</si>
  <si>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</si>
  <si>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</si>
  <si>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</si>
  <si>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</si>
  <si>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</si>
  <si>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</si>
  <si>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</si>
  <si>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</si>
  <si>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</si>
  <si>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</si>
  <si>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</si>
  <si>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</si>
  <si>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</si>
  <si>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</si>
  <si>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</si>
  <si>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</si>
  <si>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</si>
  <si>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</si>
  <si>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</si>
  <si>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</si>
  <si>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</si>
  <si>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</si>
  <si>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</si>
  <si>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</si>
  <si>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</si>
  <si>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</si>
  <si>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</si>
  <si>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</si>
  <si>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</si>
  <si>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</si>
  <si>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</si>
  <si>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</si>
  <si>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</si>
  <si>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</si>
  <si>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</si>
  <si>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</si>
  <si>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</si>
  <si>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</si>
  <si>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</si>
  <si>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</si>
  <si>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</si>
  <si>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</si>
  <si>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</si>
  <si>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</si>
  <si>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</si>
  <si>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</si>
  <si>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</si>
  <si>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</si>
  <si>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</si>
  <si>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</si>
  <si>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</si>
  <si>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</si>
  <si>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</si>
  <si>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</si>
  <si>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</si>
  <si>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</si>
  <si>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</si>
  <si>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</si>
  <si>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</si>
  <si>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</si>
  <si>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</si>
  <si>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</si>
  <si>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</si>
  <si>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</si>
  <si>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</si>
  <si>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</si>
  <si>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</si>
  <si>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</si>
  <si>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</si>
  <si>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</si>
  <si>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</si>
  <si>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</si>
  <si>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</si>
  <si>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</si>
  <si>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</si>
  <si>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</si>
  <si>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</si>
  <si>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</si>
  <si>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</si>
  <si>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</si>
  <si>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</si>
  <si>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</si>
  <si>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</si>
  <si>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</si>
  <si>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</si>
  <si>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</si>
  <si>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</si>
  <si>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</si>
  <si>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</si>
  <si>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</si>
  <si>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</si>
  <si>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</si>
  <si>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</si>
  <si>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</si>
  <si>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</si>
  <si>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</si>
  <si>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</si>
  <si>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</si>
  <si>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</si>
  <si>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</si>
  <si>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</si>
  <si>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</si>
  <si>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</si>
  <si>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</si>
  <si>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</si>
  <si>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</si>
  <si>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</si>
  <si>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</si>
  <si>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</si>
  <si>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</si>
  <si>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</si>
  <si>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</si>
  <si>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</si>
  <si>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</si>
  <si>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</si>
  <si>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</si>
  <si>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</si>
  <si>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</si>
  <si>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</si>
  <si>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</si>
  <si>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</si>
  <si>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</si>
  <si>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</si>
  <si>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</si>
  <si>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</si>
  <si>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</si>
  <si>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</si>
  <si>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</si>
  <si>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</si>
  <si>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</si>
  <si>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</si>
  <si>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</si>
  <si>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</si>
  <si>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</si>
  <si>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</si>
  <si>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</si>
  <si>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</si>
  <si>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</si>
  <si>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</si>
  <si>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</si>
  <si>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</si>
  <si>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</si>
  <si>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</si>
  <si>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</si>
  <si>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</si>
  <si>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</si>
  <si>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</si>
  <si>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</si>
  <si>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</si>
  <si>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</si>
  <si>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</si>
  <si>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</si>
  <si>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</si>
  <si>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</si>
  <si>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</si>
  <si>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</si>
  <si>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</si>
  <si>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</si>
  <si>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</si>
  <si>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</si>
  <si>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</si>
  <si>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</si>
  <si>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</si>
  <si>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</si>
  <si>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</si>
  <si>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</si>
  <si>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</si>
  <si>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</si>
  <si>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</si>
  <si>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</si>
  <si>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</si>
  <si>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</si>
  <si>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</si>
  <si>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</si>
  <si>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</si>
  <si>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</si>
  <si>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</si>
  <si>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</si>
  <si>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</si>
  <si>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</si>
  <si>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</si>
  <si>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</si>
  <si>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</si>
  <si>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</si>
  <si>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</si>
  <si>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</si>
  <si>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</si>
  <si>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</si>
  <si>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</si>
  <si>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</si>
  <si>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</si>
  <si>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</si>
  <si>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</si>
  <si>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</si>
  <si>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</si>
  <si>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</si>
  <si>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</si>
  <si>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</si>
  <si>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</si>
  <si>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</si>
  <si>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</si>
  <si>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</si>
  <si>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</si>
  <si>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</si>
  <si>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</si>
  <si>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</si>
  <si>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</si>
  <si>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</si>
  <si>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</si>
  <si>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</si>
  <si>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</si>
  <si>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</si>
  <si>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</si>
  <si>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</si>
  <si>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</si>
  <si>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</si>
  <si>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</si>
  <si>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</si>
  <si>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</si>
  <si>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</si>
  <si>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</si>
  <si>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</si>
  <si>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</si>
  <si>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</si>
  <si>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</si>
  <si>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</si>
  <si>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</si>
  <si>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</si>
  <si>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</si>
  <si>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</si>
  <si>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</si>
  <si>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</si>
  <si>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</si>
  <si>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</si>
  <si>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</si>
  <si>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</si>
  <si>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</si>
  <si>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</si>
  <si>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</si>
  <si>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</si>
  <si>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</si>
  <si>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</si>
  <si>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</si>
  <si>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</si>
  <si>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</si>
  <si>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</si>
  <si>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</si>
  <si>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</si>
  <si>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</si>
  <si>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</si>
  <si>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</si>
  <si>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</si>
  <si>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</si>
  <si>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</si>
  <si>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</si>
  <si>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</si>
  <si>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</si>
  <si>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</si>
  <si>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</si>
  <si>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</si>
  <si>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</si>
  <si>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</si>
  <si>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</si>
  <si>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</si>
  <si>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</si>
  <si>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</si>
  <si>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</si>
  <si>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</si>
  <si>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</si>
  <si>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</si>
  <si>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</si>
  <si>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</si>
  <si>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</si>
  <si>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</si>
  <si>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</si>
  <si>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</si>
  <si>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</si>
  <si>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</si>
  <si>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</si>
  <si>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</si>
  <si>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</si>
  <si>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</si>
  <si>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</si>
  <si>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</si>
  <si>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</si>
  <si>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</si>
  <si>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</si>
  <si>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</si>
  <si>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</si>
  <si>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</si>
  <si>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</si>
  <si>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</si>
  <si>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</si>
  <si>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</si>
  <si>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</si>
  <si>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</si>
  <si>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</si>
  <si>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</si>
  <si>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</si>
  <si>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</si>
  <si>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</si>
  <si>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</si>
  <si>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</si>
  <si>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</si>
  <si>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</si>
  <si>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</si>
  <si>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</si>
  <si>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</si>
  <si>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</si>
  <si>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</si>
  <si>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</si>
  <si>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</si>
  <si>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</si>
  <si>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</si>
  <si>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</si>
  <si>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</si>
  <si>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</si>
  <si>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</si>
  <si>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</si>
  <si>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</si>
  <si>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</si>
  <si>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</si>
  <si>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</si>
  <si>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</si>
  <si>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</si>
  <si>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</si>
  <si>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</si>
  <si>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</si>
  <si>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</si>
  <si>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</si>
  <si>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</si>
  <si>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</si>
  <si>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</si>
  <si>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</si>
  <si>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</si>
  <si>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</si>
  <si>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</si>
  <si>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</si>
  <si>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</si>
  <si>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</si>
  <si>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</si>
  <si>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</si>
  <si>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</si>
  <si>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</si>
  <si>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</si>
  <si>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</si>
  <si>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</si>
  <si>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</si>
  <si>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</si>
  <si>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</si>
  <si>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</si>
  <si>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</si>
  <si>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</si>
  <si>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</si>
  <si>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</si>
  <si>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</si>
  <si>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</si>
  <si>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</si>
  <si>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</si>
  <si>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</si>
  <si>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</si>
  <si>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</si>
  <si>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</si>
  <si>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</si>
  <si>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</si>
  <si>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</si>
  <si>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</si>
  <si>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</si>
  <si>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</si>
  <si>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</si>
  <si>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</si>
  <si>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</si>
  <si>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</si>
  <si>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</si>
  <si>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</si>
  <si>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</si>
  <si>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</si>
  <si>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</si>
  <si>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</si>
  <si>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</si>
  <si>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</si>
  <si>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</si>
  <si>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</si>
  <si>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</si>
  <si>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</si>
  <si>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</si>
  <si>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</si>
  <si>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</si>
  <si>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</si>
  <si>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</si>
  <si>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</si>
  <si>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</si>
  <si>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</si>
  <si>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</si>
  <si>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</si>
  <si>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</si>
  <si>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</si>
  <si>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</si>
  <si>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</si>
  <si>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</si>
  <si>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</si>
  <si>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</si>
  <si>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</si>
  <si>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</si>
  <si>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</si>
  <si>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</si>
  <si>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</si>
  <si>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</si>
  <si>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</si>
  <si>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</si>
  <si>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</si>
  <si>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</si>
  <si>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</si>
  <si>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</si>
  <si>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</si>
  <si>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</si>
  <si>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</si>
  <si>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</si>
  <si>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</si>
  <si>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</si>
  <si>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</si>
  <si>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</si>
  <si>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</si>
  <si>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</si>
  <si>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</si>
  <si>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</si>
  <si>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</si>
  <si>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</si>
  <si>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</si>
  <si>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</si>
  <si>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</si>
  <si>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</si>
  <si>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</si>
  <si>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</si>
  <si>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</si>
  <si>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</si>
  <si>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</si>
  <si>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</si>
  <si>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</si>
  <si>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</si>
  <si>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</si>
  <si>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</si>
  <si>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</si>
  <si>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</si>
  <si>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</si>
  <si>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</si>
  <si>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</si>
  <si>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</si>
  <si>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</si>
  <si>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</si>
  <si>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</si>
  <si>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</si>
  <si>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</si>
  <si>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</si>
  <si>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</si>
  <si>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</si>
  <si>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</si>
  <si>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</si>
  <si>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</si>
  <si>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</si>
  <si>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</si>
  <si>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</si>
  <si>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</si>
  <si>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</si>
  <si>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</si>
  <si>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</si>
  <si>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</si>
  <si>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</si>
  <si>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</si>
  <si>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</si>
  <si>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</si>
  <si>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</si>
  <si>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</si>
  <si>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</si>
  <si>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</si>
  <si>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</si>
  <si>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</si>
  <si>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</si>
  <si>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</si>
  <si>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</si>
  <si>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</si>
  <si>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</si>
  <si>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</si>
  <si>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</si>
  <si>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</si>
  <si>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</si>
  <si>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</si>
  <si>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</si>
  <si>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</si>
  <si>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</si>
  <si>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</si>
  <si>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</si>
  <si>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</si>
  <si>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</si>
  <si>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</si>
  <si>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</si>
  <si>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</si>
  <si>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</si>
  <si>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</si>
  <si>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</si>
  <si>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</si>
  <si>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</si>
  <si>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</si>
  <si>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</si>
  <si>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</si>
  <si>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</si>
  <si>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</si>
  <si>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</si>
  <si>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</si>
  <si>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</si>
  <si>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</si>
  <si>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</si>
  <si>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</si>
  <si>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</si>
  <si>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</si>
  <si>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</si>
  <si>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</si>
  <si>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</si>
  <si>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</si>
  <si>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</si>
  <si>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</si>
  <si>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</si>
  <si>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</si>
  <si>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</si>
  <si>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</si>
  <si>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</si>
  <si>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</si>
  <si>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</si>
  <si>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</si>
  <si>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</si>
  <si>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</si>
  <si>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</si>
  <si>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</si>
  <si>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</si>
  <si>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</si>
  <si>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</si>
  <si>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</si>
  <si>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</si>
  <si>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</si>
  <si>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</si>
  <si>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</si>
  <si>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</si>
  <si>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</si>
  <si>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</si>
  <si>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</si>
  <si>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</si>
  <si>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</si>
  <si>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</si>
  <si>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</si>
  <si>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</si>
  <si>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</si>
  <si>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</si>
  <si>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</si>
  <si>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</si>
  <si>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</si>
  <si>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</si>
  <si>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</si>
  <si>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</si>
  <si>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</si>
  <si>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</si>
  <si>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</si>
  <si>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</si>
  <si>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</si>
  <si>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</si>
  <si>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</si>
  <si>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</si>
  <si>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</si>
  <si>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</si>
  <si>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</si>
  <si>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</si>
  <si>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</si>
  <si>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</si>
  <si>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</si>
  <si>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</si>
  <si>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</si>
  <si>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</si>
  <si>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</si>
  <si>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</si>
  <si>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</si>
  <si>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</si>
  <si>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</si>
  <si>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</si>
  <si>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</si>
  <si>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</si>
  <si>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</si>
  <si>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</si>
  <si>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</si>
  <si>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</si>
  <si>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</si>
  <si>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</si>
  <si>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</si>
  <si>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</si>
  <si>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</si>
  <si>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</si>
  <si>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</si>
  <si>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</si>
  <si>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</si>
  <si>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</si>
  <si>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</si>
  <si>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</si>
  <si>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</si>
  <si>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</si>
  <si>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</si>
  <si>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</si>
  <si>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</si>
  <si>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</si>
  <si>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</si>
  <si>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</si>
  <si>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</si>
  <si>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</si>
  <si>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</si>
  <si>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</si>
  <si>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</si>
  <si>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</si>
  <si>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</si>
  <si>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</si>
  <si>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</si>
  <si>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</si>
  <si>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</si>
  <si>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</si>
  <si>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</si>
  <si>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</si>
  <si>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</si>
  <si>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</si>
  <si>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</si>
  <si>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</si>
  <si>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</si>
  <si>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</si>
  <si>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</si>
  <si>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</si>
  <si>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</si>
  <si>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</si>
  <si>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</si>
  <si>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</si>
  <si>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</si>
  <si>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</si>
  <si>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</si>
  <si>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</si>
  <si>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</si>
  <si>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</si>
  <si>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</si>
  <si>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</si>
  <si>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</si>
  <si>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</si>
  <si>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</si>
  <si>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</si>
  <si>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</si>
  <si>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</si>
  <si>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</si>
  <si>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</si>
  <si>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</si>
  <si>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</si>
  <si>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</si>
  <si>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</si>
  <si>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</si>
  <si>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</si>
  <si>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</si>
  <si>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</si>
  <si>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</si>
  <si>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</si>
  <si>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</si>
  <si>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</si>
  <si>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</si>
  <si>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</si>
  <si>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</si>
  <si>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</si>
  <si>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</si>
  <si>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</si>
  <si>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</si>
  <si>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</si>
  <si>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</si>
  <si>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</si>
  <si>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</si>
  <si>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</si>
  <si>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</si>
  <si>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</si>
  <si>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</si>
  <si>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</si>
  <si>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</si>
  <si>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</si>
  <si>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</si>
  <si>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</si>
  <si>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</si>
  <si>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</si>
  <si>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</si>
  <si>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</si>
  <si>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</si>
  <si>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</si>
  <si>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</si>
  <si>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</si>
  <si>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</si>
  <si>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</si>
  <si>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</si>
  <si>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</si>
  <si>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</si>
  <si>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</si>
  <si>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</si>
  <si>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</si>
  <si>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</si>
  <si>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</si>
  <si>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</si>
  <si>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</si>
  <si>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</si>
  <si>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</si>
  <si>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</si>
  <si>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</si>
  <si>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</si>
  <si>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</si>
  <si>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</si>
  <si>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</si>
  <si>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</si>
  <si>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</si>
  <si>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</si>
  <si>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</si>
  <si>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</si>
  <si>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</si>
  <si>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</si>
  <si>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</si>
  <si>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</si>
  <si>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</si>
  <si>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</si>
  <si>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</si>
  <si>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</si>
  <si>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</si>
  <si>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</si>
  <si>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</si>
  <si>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</si>
  <si>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</si>
  <si>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</si>
  <si>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</si>
  <si>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</si>
  <si>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</si>
  <si>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</si>
  <si>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</si>
  <si>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</si>
  <si>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</si>
  <si>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</si>
  <si>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</si>
  <si>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</si>
  <si>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</si>
  <si>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</si>
  <si>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</si>
  <si>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</si>
  <si>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</si>
  <si>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</si>
  <si>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</si>
  <si>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</si>
  <si>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</si>
  <si>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</si>
  <si>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</si>
  <si>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</si>
  <si>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</si>
  <si>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</si>
  <si>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</si>
  <si>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</si>
  <si>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</si>
  <si>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</si>
  <si>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</si>
  <si>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</si>
  <si>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</si>
  <si>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</si>
  <si>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</si>
  <si>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</si>
  <si>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</si>
  <si>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</si>
  <si>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</si>
  <si>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</si>
  <si>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</si>
  <si>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</si>
  <si>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</si>
  <si>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</si>
  <si>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</si>
  <si>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</si>
  <si>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</si>
  <si>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</si>
  <si>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</si>
  <si>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</si>
  <si>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</si>
  <si>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</si>
  <si>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</si>
  <si>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</si>
  <si>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</si>
  <si>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</si>
  <si>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</si>
  <si>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</si>
  <si>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</si>
  <si>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</si>
  <si>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</si>
  <si>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</si>
  <si>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</si>
  <si>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</si>
  <si>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</si>
  <si>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</si>
  <si>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</si>
  <si>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</si>
  <si>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</si>
  <si>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</si>
  <si>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</si>
  <si>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</si>
  <si>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</si>
  <si>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</si>
  <si>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</si>
  <si>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</si>
  <si>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</si>
  <si>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</si>
  <si>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</si>
  <si>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</si>
  <si>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</si>
  <si>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</si>
  <si>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</si>
  <si>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</si>
  <si>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</si>
  <si>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</si>
  <si>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</si>
  <si>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</si>
  <si>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</si>
  <si>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</si>
  <si>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</si>
  <si>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</si>
  <si>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</si>
  <si>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</si>
  <si>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</si>
  <si>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</si>
  <si>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</si>
  <si>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</si>
  <si>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</si>
  <si>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</si>
  <si>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</si>
  <si>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</si>
  <si>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</si>
  <si>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</si>
  <si>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</si>
  <si>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</si>
  <si>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</si>
  <si>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</si>
  <si>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</si>
  <si>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</si>
  <si>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</si>
  <si>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</si>
  <si>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</si>
  <si>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</si>
  <si>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</si>
  <si>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</si>
  <si>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</si>
  <si>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</si>
  <si>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</si>
  <si>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</si>
  <si>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</si>
  <si>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</si>
  <si>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</si>
  <si>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</si>
  <si>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</si>
  <si>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</si>
  <si>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</si>
  <si>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</si>
  <si>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</si>
  <si>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</si>
  <si>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</si>
  <si>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</si>
  <si>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</si>
  <si>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</si>
  <si>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</si>
  <si>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</si>
  <si>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</si>
  <si>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</si>
  <si>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</si>
  <si>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</si>
  <si>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</si>
  <si>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</si>
  <si>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</si>
  <si>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</si>
  <si>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</si>
  <si>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</si>
  <si>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</si>
  <si>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</si>
  <si>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</si>
  <si>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</si>
  <si>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</si>
  <si>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</si>
  <si>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</si>
  <si>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</si>
  <si>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</si>
  <si>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</si>
  <si>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</si>
  <si>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</si>
  <si>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</si>
  <si>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</si>
  <si>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</si>
  <si>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</si>
  <si>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</si>
  <si>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</si>
  <si>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</si>
  <si>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</si>
  <si>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</si>
  <si>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</si>
  <si>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</si>
  <si>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</si>
  <si>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</si>
  <si>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</si>
  <si>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</si>
  <si>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</si>
  <si>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</si>
  <si>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</si>
  <si>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</si>
  <si>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</si>
  <si>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</si>
  <si>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</si>
  <si>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</si>
  <si>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</si>
  <si>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</si>
  <si>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</si>
  <si>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</si>
  <si>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</si>
  <si>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</si>
  <si>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</si>
  <si>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</si>
  <si>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</si>
  <si>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</si>
  <si>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</si>
  <si>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</si>
  <si>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</si>
  <si>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</si>
  <si>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</si>
  <si>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</si>
  <si>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</si>
  <si>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</si>
  <si>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</si>
  <si>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</si>
  <si>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</si>
  <si>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</si>
  <si>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</si>
  <si>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</si>
  <si>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</si>
  <si>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</si>
  <si>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</si>
  <si>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</si>
  <si>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</si>
  <si>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</si>
  <si>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</si>
  <si>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</si>
  <si>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</si>
  <si>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</si>
  <si>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</si>
  <si>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</si>
  <si>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</si>
  <si>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</si>
  <si>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</si>
  <si>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</si>
  <si>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</si>
  <si>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</si>
  <si>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</si>
  <si>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</si>
  <si>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</si>
  <si>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</si>
  <si>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</si>
  <si>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</si>
  <si>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</si>
  <si>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</si>
  <si>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</si>
  <si>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</si>
  <si>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</si>
  <si>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</si>
  <si>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</si>
  <si>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</si>
  <si>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</si>
  <si>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</si>
  <si>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</si>
  <si>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</si>
  <si>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</si>
  <si>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</si>
  <si>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</si>
  <si>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</si>
  <si>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</si>
  <si>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</si>
  <si>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</si>
  <si>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</si>
  <si>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</si>
  <si>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</si>
  <si>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</si>
  <si>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</si>
  <si>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</si>
  <si>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</si>
  <si>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</si>
  <si>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</si>
  <si>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</si>
  <si>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</si>
  <si>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</si>
  <si>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</si>
  <si>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</si>
  <si>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</si>
  <si>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</si>
  <si>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</si>
  <si>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</si>
  <si>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</si>
  <si>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</si>
  <si>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</si>
  <si>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</si>
  <si>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</si>
  <si>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</si>
  <si>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</si>
  <si>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</si>
  <si>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</si>
  <si>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</si>
  <si>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</si>
  <si>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</si>
  <si>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</si>
  <si>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</si>
  <si>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</si>
  <si>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</si>
  <si>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</si>
  <si>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</si>
  <si>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</si>
  <si>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</si>
  <si>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</si>
  <si>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</si>
  <si>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</si>
  <si>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</si>
  <si>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</si>
  <si>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</si>
  <si>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</si>
  <si>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</si>
  <si>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</si>
  <si>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</si>
  <si>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</si>
  <si>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</si>
  <si>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</si>
  <si>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</si>
  <si>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</si>
  <si>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</si>
  <si>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</si>
  <si>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</si>
  <si>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</si>
  <si>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</si>
  <si>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</si>
  <si>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</si>
  <si>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</si>
  <si>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</si>
  <si>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</si>
  <si>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</si>
  <si>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</si>
  <si>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</si>
  <si>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</si>
  <si>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</si>
  <si>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</si>
  <si>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</si>
  <si>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</si>
  <si>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</si>
  <si>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</si>
  <si>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</si>
  <si>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</si>
  <si>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</si>
  <si>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</si>
  <si>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</si>
  <si>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</si>
  <si>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</si>
  <si>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</si>
  <si>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</si>
  <si>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</si>
  <si>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</si>
  <si>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</si>
  <si>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</si>
  <si>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</si>
  <si>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</si>
  <si>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</si>
  <si>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</si>
  <si>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</si>
  <si>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</si>
  <si>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</si>
  <si>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</si>
  <si>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</si>
  <si>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</si>
  <si>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</si>
  <si>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</si>
  <si>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</si>
  <si>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</si>
  <si>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</si>
  <si>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</si>
  <si>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</si>
  <si>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</si>
  <si>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</si>
  <si>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</si>
  <si>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</si>
  <si>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</si>
  <si>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</si>
  <si>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</si>
  <si>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</si>
  <si>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</si>
  <si>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</si>
  <si>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</si>
  <si>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</si>
  <si>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</si>
  <si>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</si>
  <si>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</si>
  <si>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</si>
  <si>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</si>
  <si>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</si>
  <si>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</si>
  <si>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</si>
  <si>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</si>
  <si>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</si>
  <si>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</si>
  <si>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</si>
  <si>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</si>
  <si>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</si>
  <si>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</si>
  <si>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</si>
  <si>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</si>
  <si>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</si>
  <si>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</si>
  <si>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</si>
  <si>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</si>
  <si>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</si>
  <si>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</si>
  <si>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</si>
  <si>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</si>
  <si>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</si>
  <si>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</si>
  <si>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</si>
  <si>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</si>
  <si>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</si>
  <si>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</si>
  <si>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</si>
  <si>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</si>
  <si>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</si>
  <si>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</si>
  <si>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</si>
  <si>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</si>
  <si>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</si>
  <si>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</si>
  <si>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</si>
  <si>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</si>
  <si>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</si>
  <si>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</si>
  <si>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</si>
  <si>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</si>
  <si>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</si>
  <si>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</si>
  <si>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</si>
  <si>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</si>
  <si>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</si>
  <si>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</si>
  <si>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</si>
  <si>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</si>
  <si>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</si>
  <si>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</si>
  <si>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</si>
  <si>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</si>
  <si>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</si>
  <si>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</si>
  <si>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</si>
  <si>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</si>
  <si>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</si>
  <si>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</si>
  <si>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</si>
  <si>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</si>
  <si>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</si>
  <si>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</si>
  <si>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</si>
  <si>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</si>
  <si>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</si>
  <si>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</si>
  <si>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</si>
  <si>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</si>
  <si>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</si>
  <si>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</si>
  <si>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</si>
  <si>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</si>
  <si>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</si>
  <si>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</si>
  <si>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</si>
  <si>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</si>
  <si>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</si>
  <si>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</si>
  <si>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</si>
  <si>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</si>
  <si>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</si>
  <si>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</si>
  <si>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</si>
  <si>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</si>
  <si>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</si>
  <si>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</si>
  <si>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</si>
  <si>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</si>
  <si>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</si>
  <si>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</si>
  <si>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</si>
  <si>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</si>
  <si>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</si>
  <si>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</si>
  <si>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</si>
  <si>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</si>
  <si>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</si>
  <si>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</si>
  <si>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</si>
  <si>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</si>
  <si>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</si>
  <si>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</si>
  <si>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</si>
  <si>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</si>
  <si>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</si>
  <si>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</si>
  <si>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</si>
  <si>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</si>
  <si>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</si>
  <si>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</si>
  <si>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</si>
  <si>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</si>
  <si>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</si>
  <si>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</si>
  <si>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</si>
  <si>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</si>
  <si>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</si>
  <si>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</si>
  <si>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</si>
  <si>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</si>
  <si>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</si>
  <si>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</si>
  <si>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</si>
  <si>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</si>
  <si>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</si>
  <si>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</si>
  <si>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</si>
  <si>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</si>
  <si>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</si>
  <si>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</si>
  <si>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</si>
  <si>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</si>
  <si>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</si>
  <si>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</si>
  <si>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</si>
  <si>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</si>
  <si>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</si>
  <si>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</si>
  <si>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</si>
  <si>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</si>
  <si>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</si>
  <si>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</si>
  <si>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</si>
  <si>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</si>
  <si>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</si>
  <si>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</si>
  <si>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</si>
  <si>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</si>
  <si>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</si>
  <si>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</si>
  <si>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</si>
  <si>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</si>
  <si>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</si>
  <si>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</si>
  <si>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</si>
  <si>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</si>
  <si>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</si>
  <si>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</si>
  <si>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</si>
  <si>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</si>
  <si>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</si>
  <si>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</si>
  <si>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</si>
  <si>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</si>
  <si>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</si>
  <si>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</si>
  <si>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</si>
  <si>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</si>
  <si>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</si>
  <si>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</si>
  <si>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</si>
  <si>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</si>
  <si>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</si>
  <si>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</si>
  <si>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</si>
  <si>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</si>
  <si>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</si>
  <si>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</si>
  <si>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</si>
  <si>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</si>
  <si>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</si>
  <si>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</si>
  <si>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</si>
  <si>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</si>
  <si>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</si>
  <si>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</si>
  <si>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</si>
  <si>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</si>
  <si>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</si>
  <si>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</si>
  <si>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</si>
  <si>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</si>
  <si>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</si>
  <si>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</si>
  <si>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</si>
  <si>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</si>
  <si>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</si>
  <si>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</si>
  <si>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</si>
  <si>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</si>
  <si>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</si>
  <si>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</si>
  <si>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</si>
  <si>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</si>
  <si>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</si>
  <si>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</si>
  <si>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</si>
  <si>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</si>
  <si>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</si>
  <si>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</si>
  <si>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</si>
  <si>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</si>
  <si>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</si>
  <si>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</si>
  <si>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</si>
  <si>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</si>
  <si>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</si>
  <si>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</si>
  <si>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</si>
  <si>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</si>
  <si>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</si>
  <si>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</si>
  <si>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</si>
  <si>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</si>
  <si>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</si>
  <si>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</si>
  <si>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</si>
  <si>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</si>
  <si>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</si>
  <si>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</si>
  <si>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</si>
  <si>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</si>
  <si>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</si>
  <si>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</si>
  <si>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</si>
  <si>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</si>
  <si>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</si>
  <si>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</si>
  <si>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</si>
  <si>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</si>
  <si>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</si>
  <si>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</si>
  <si>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</si>
  <si>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</si>
  <si>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</si>
  <si>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</si>
  <si>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</si>
  <si>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</si>
  <si>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</si>
  <si>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</si>
  <si>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</si>
  <si>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</si>
  <si>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</si>
  <si>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</si>
  <si>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</si>
  <si>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</si>
  <si>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</si>
  <si>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</si>
  <si>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</si>
  <si>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</si>
  <si>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</si>
  <si>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</si>
  <si>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</si>
  <si>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</si>
  <si>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</si>
  <si>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</si>
  <si>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</si>
  <si>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</si>
  <si>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</si>
  <si>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</si>
  <si>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</si>
  <si>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</si>
  <si>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</si>
  <si>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</si>
  <si>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</si>
  <si>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</si>
  <si>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</si>
  <si>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</si>
  <si>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</si>
  <si>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</si>
  <si>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</si>
  <si>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</si>
  <si>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</si>
  <si>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</si>
  <si>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</si>
  <si>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</si>
  <si>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</si>
  <si>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</si>
  <si>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</si>
  <si>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</si>
  <si>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</si>
  <si>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</si>
  <si>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</si>
  <si>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</si>
  <si>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</si>
  <si>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</si>
  <si>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</si>
  <si>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</si>
  <si>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</si>
  <si>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</si>
  <si>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</si>
  <si>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</si>
  <si>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</si>
  <si>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</si>
  <si>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</si>
  <si>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</si>
  <si>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</si>
  <si>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</si>
  <si>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</si>
  <si>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</si>
  <si>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</si>
  <si>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</si>
  <si>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</si>
  <si>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</si>
  <si>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</si>
  <si>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</si>
  <si>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</si>
  <si>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</si>
  <si>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</si>
  <si>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</si>
  <si>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</si>
  <si>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</si>
  <si>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</si>
  <si>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</si>
  <si>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</si>
  <si>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</si>
  <si>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</si>
  <si>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</si>
  <si>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</si>
  <si>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</si>
  <si>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</si>
  <si>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</si>
  <si>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</si>
  <si>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</si>
  <si>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</si>
  <si>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</si>
  <si>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</si>
  <si>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</si>
  <si>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</si>
  <si>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</si>
  <si>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</si>
  <si>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</si>
  <si>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</si>
  <si>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</si>
  <si>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</si>
  <si>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</si>
  <si>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</si>
  <si>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</si>
  <si>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</si>
  <si>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</si>
  <si>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</si>
  <si>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</si>
  <si>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</si>
  <si>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</si>
  <si>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</si>
  <si>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</si>
  <si>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</si>
  <si>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</si>
  <si>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</si>
  <si>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</si>
  <si>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</si>
  <si>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</si>
  <si>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</si>
  <si>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</si>
  <si>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</si>
  <si>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</si>
  <si>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</si>
  <si>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</si>
  <si>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</si>
  <si>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</si>
  <si>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</si>
  <si>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</si>
  <si>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</si>
  <si>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</si>
  <si>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</si>
  <si>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</si>
  <si>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</si>
  <si>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</si>
  <si>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</si>
  <si>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</si>
  <si>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</si>
  <si>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</si>
  <si>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</si>
  <si>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</si>
  <si>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</si>
  <si>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</si>
  <si>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</si>
  <si>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</si>
  <si>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</si>
  <si>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</si>
  <si>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</si>
  <si>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</si>
  <si>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</si>
  <si>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</si>
  <si>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</si>
  <si>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</si>
  <si>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</si>
  <si>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</si>
  <si>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</si>
  <si>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</si>
  <si>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</si>
  <si>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</si>
  <si>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</si>
  <si>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</si>
  <si>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</si>
  <si>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</si>
  <si>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</si>
  <si>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</si>
  <si>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</si>
  <si>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</si>
  <si>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</si>
  <si>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</si>
  <si>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</si>
  <si>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</si>
  <si>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</si>
  <si>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</si>
  <si>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</si>
  <si>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</si>
  <si>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</si>
  <si>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</si>
  <si>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</si>
  <si>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</si>
  <si>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</si>
  <si>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</si>
  <si>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</si>
  <si>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</si>
  <si>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</si>
  <si>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</si>
  <si>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</si>
  <si>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</si>
  <si>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</si>
  <si>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</si>
  <si>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</si>
  <si>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</si>
  <si>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</si>
  <si>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</si>
  <si>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</si>
  <si>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</si>
  <si>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</si>
  <si>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</si>
  <si>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</si>
  <si>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</si>
  <si>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</si>
  <si>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</si>
  <si>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</si>
  <si>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</si>
  <si>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</si>
  <si>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</si>
  <si>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</si>
  <si>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</si>
  <si>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</si>
  <si>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</si>
  <si>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</si>
  <si>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</si>
  <si>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</si>
  <si>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</si>
  <si>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</si>
  <si>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</si>
  <si>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</si>
  <si>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</si>
  <si>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</si>
  <si>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</si>
  <si>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</si>
  <si>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</si>
  <si>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</si>
  <si>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</si>
  <si>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</si>
  <si>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</si>
  <si>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</si>
  <si>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</si>
  <si>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</si>
  <si>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</si>
  <si>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</si>
  <si>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</si>
  <si>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</si>
  <si>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</si>
  <si>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</si>
  <si>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</si>
  <si>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</si>
  <si>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</si>
  <si>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</si>
  <si>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</si>
  <si>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</si>
  <si>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</si>
  <si>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</si>
  <si>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</si>
  <si>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</si>
  <si>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</si>
  <si>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</si>
  <si>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</si>
  <si>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</si>
  <si>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</si>
  <si>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</si>
  <si>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</si>
  <si>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</si>
  <si>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</si>
  <si>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</si>
  <si>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</si>
  <si>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</si>
  <si>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</si>
  <si>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</si>
  <si>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</si>
  <si>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</si>
  <si>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</si>
  <si>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</si>
  <si>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</si>
  <si>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</si>
  <si>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</si>
  <si>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</si>
  <si>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</si>
  <si>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</si>
  <si>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</si>
  <si>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</si>
  <si>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</si>
  <si>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</si>
  <si>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</si>
  <si>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</si>
  <si>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</si>
  <si>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</si>
  <si>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</si>
  <si>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</si>
  <si>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</si>
  <si>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</si>
  <si>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</si>
  <si>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</si>
  <si>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</si>
  <si>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</si>
  <si>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</si>
  <si>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</si>
  <si>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</si>
  <si>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</si>
  <si>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</si>
  <si>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</si>
  <si>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</si>
  <si>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</si>
  <si>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</si>
  <si>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</si>
  <si>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</si>
  <si>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</si>
  <si>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</si>
  <si>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</si>
  <si>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</si>
  <si>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</si>
  <si>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</si>
  <si>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</si>
  <si>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</si>
  <si>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</si>
  <si>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</si>
  <si>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</si>
  <si>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</si>
  <si>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</si>
  <si>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</si>
  <si>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</si>
  <si>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</si>
  <si>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</si>
  <si>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</si>
  <si>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</si>
  <si>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</si>
  <si>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</si>
  <si>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</si>
  <si>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</si>
  <si>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</si>
  <si>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</si>
  <si>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</si>
  <si>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</si>
  <si>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</si>
  <si>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</si>
  <si>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</si>
  <si>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</si>
  <si>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</si>
  <si>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</si>
  <si>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</si>
  <si>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</si>
  <si>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</si>
  <si>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</si>
  <si>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</si>
  <si>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</si>
  <si>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</si>
  <si>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</si>
  <si>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</si>
  <si>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</si>
  <si>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</si>
  <si>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</si>
  <si>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</si>
  <si>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</si>
  <si>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</si>
  <si>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</si>
  <si>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</si>
  <si>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</si>
  <si>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</si>
  <si>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</si>
  <si>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</si>
  <si>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</si>
  <si>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</si>
  <si>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</si>
  <si>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</si>
  <si>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</si>
  <si>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</si>
  <si>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</si>
  <si>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</si>
  <si>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</si>
  <si>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</si>
  <si>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</si>
  <si>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</si>
  <si>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</si>
  <si>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</si>
  <si>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</si>
  <si>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</si>
  <si>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</si>
  <si>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</si>
  <si>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</si>
  <si>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</si>
  <si>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</si>
  <si>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</si>
  <si>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</si>
  <si>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</si>
  <si>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</si>
  <si>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</si>
  <si>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</si>
  <si>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</si>
  <si>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</si>
  <si>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</si>
  <si>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</si>
  <si>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</si>
  <si>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</si>
  <si>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</si>
  <si>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</si>
  <si>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</si>
  <si>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</si>
  <si>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</si>
  <si>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</si>
  <si>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</si>
  <si>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</si>
  <si>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</si>
  <si>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</si>
  <si>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</si>
  <si>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</si>
  <si>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</si>
  <si>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</si>
  <si>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</si>
  <si>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</si>
  <si>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</si>
  <si>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</si>
  <si>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</si>
  <si>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</si>
  <si>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</si>
  <si>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</si>
  <si>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</si>
  <si>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</si>
  <si>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</si>
  <si>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</si>
  <si>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</si>
  <si>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</si>
  <si>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</si>
  <si>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</si>
  <si>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</si>
  <si>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</si>
  <si>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</si>
  <si>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</si>
  <si>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</si>
  <si>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</si>
  <si>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</si>
  <si>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</si>
  <si>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</si>
  <si>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</si>
  <si>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</si>
  <si>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</si>
  <si>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</si>
  <si>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</si>
  <si>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</si>
  <si>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</si>
  <si>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</si>
  <si>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</si>
  <si>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</si>
  <si>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</si>
  <si>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</si>
  <si>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</si>
  <si>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</si>
  <si>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</si>
  <si>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</si>
  <si>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</si>
  <si>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</si>
  <si>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</si>
  <si>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</si>
  <si>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</si>
  <si>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</si>
  <si>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</si>
  <si>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</si>
  <si>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</si>
  <si>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</si>
  <si>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</si>
  <si>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</si>
  <si>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</si>
  <si>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</si>
  <si>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</si>
  <si>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</si>
  <si>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</si>
  <si>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</si>
  <si>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</si>
  <si>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</si>
  <si>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</si>
  <si>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</si>
  <si>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</si>
  <si>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</si>
  <si>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</si>
  <si>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</si>
  <si>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</si>
  <si>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</si>
  <si>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</si>
  <si>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</si>
  <si>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</si>
  <si>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</si>
  <si>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</si>
  <si>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</si>
  <si>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</si>
  <si>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</si>
  <si>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</si>
  <si>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</si>
  <si>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</si>
  <si>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</si>
  <si>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</si>
  <si>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</si>
  <si>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</si>
  <si>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</si>
  <si>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</si>
  <si>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</si>
  <si>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</si>
  <si>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</si>
  <si>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</si>
  <si>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</si>
  <si>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</si>
  <si>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</si>
  <si>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</si>
  <si>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</si>
  <si>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</si>
  <si>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</si>
  <si>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</si>
  <si>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</si>
  <si>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</si>
  <si>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</si>
  <si>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</si>
  <si>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</si>
  <si>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</si>
  <si>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</si>
  <si>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</si>
  <si>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</si>
  <si>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</si>
  <si>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</si>
  <si>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</si>
  <si>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</si>
  <si>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</si>
  <si>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</si>
  <si>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</si>
  <si>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</si>
  <si>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</si>
  <si>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</si>
  <si>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</si>
  <si>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</si>
  <si>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</si>
  <si>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</si>
  <si>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</si>
  <si>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</si>
  <si>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</si>
  <si>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</si>
  <si>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</si>
  <si>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</si>
  <si>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</si>
  <si>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</si>
  <si>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</si>
  <si>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</si>
  <si>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</si>
  <si>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</si>
  <si>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</si>
  <si>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</si>
  <si>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</si>
  <si>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</si>
  <si>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</si>
  <si>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</si>
  <si>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</si>
  <si>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</si>
  <si>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</si>
  <si>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</si>
  <si>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</si>
  <si>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</si>
  <si>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</si>
  <si>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</si>
  <si>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</si>
  <si>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</si>
  <si>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</si>
  <si>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</si>
  <si>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</si>
  <si>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</si>
  <si>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</si>
  <si>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</si>
  <si>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</si>
  <si>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</si>
  <si>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</si>
  <si>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</si>
  <si>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</si>
  <si>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</si>
  <si>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</si>
  <si>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</si>
  <si>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</si>
  <si>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</si>
  <si>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</si>
  <si>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</si>
  <si>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</si>
  <si>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</si>
  <si>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</si>
  <si>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</si>
  <si>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</si>
  <si>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</si>
  <si>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</si>
  <si>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</si>
  <si>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</si>
  <si>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</si>
  <si>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</si>
  <si>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</si>
  <si>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</si>
  <si>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</si>
  <si>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</si>
  <si>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</si>
  <si>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</si>
  <si>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</si>
  <si>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</si>
  <si>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</si>
  <si>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</si>
  <si>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</si>
  <si>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</si>
  <si>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</si>
  <si>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</si>
  <si>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</si>
  <si>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</si>
  <si>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</si>
  <si>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</si>
  <si>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</si>
  <si>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</si>
  <si>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</si>
  <si>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</si>
  <si>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</si>
  <si>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</si>
  <si>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</si>
  <si>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</si>
  <si>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</si>
  <si>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</si>
  <si>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</si>
  <si>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</si>
  <si>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</si>
  <si>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</si>
  <si>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</si>
  <si>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</si>
  <si>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</si>
  <si>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</si>
  <si>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</si>
  <si>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</si>
  <si>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</si>
  <si>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</si>
  <si>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</si>
  <si>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</si>
  <si>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</si>
  <si>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</si>
  <si>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</si>
  <si>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</si>
  <si>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</si>
  <si>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</si>
  <si>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</si>
  <si>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</si>
  <si>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</si>
  <si>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</si>
  <si>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</si>
  <si>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</si>
  <si>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</si>
  <si>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</si>
  <si>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</si>
  <si>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</si>
  <si>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</si>
  <si>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</si>
  <si>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</si>
  <si>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</si>
  <si>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</si>
  <si>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</si>
  <si>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</si>
  <si>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</si>
  <si>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</si>
  <si>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</si>
  <si>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</si>
  <si>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</si>
  <si>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</si>
  <si>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</si>
  <si>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</si>
  <si>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</si>
  <si>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</si>
  <si>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</si>
  <si>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</si>
  <si>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</si>
  <si>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</si>
  <si>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</si>
  <si>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</si>
  <si>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</si>
  <si>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</si>
  <si>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</si>
  <si>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</si>
  <si>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</si>
  <si>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</si>
  <si>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</si>
  <si>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</si>
  <si>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</si>
  <si>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</si>
  <si>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</si>
  <si>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</si>
  <si>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</si>
  <si>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</si>
  <si>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</si>
  <si>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</si>
  <si>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</si>
  <si>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</si>
  <si>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</si>
  <si>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</si>
  <si>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</si>
  <si>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</si>
  <si>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</si>
  <si>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</si>
  <si>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</si>
  <si>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</si>
  <si>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</si>
  <si>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</si>
  <si>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</si>
  <si>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</si>
  <si>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</si>
  <si>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</si>
  <si>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</si>
  <si>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</si>
  <si>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</si>
  <si>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</si>
  <si>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</si>
  <si>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</si>
  <si>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</si>
  <si>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</si>
  <si>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</si>
  <si>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</si>
  <si>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</si>
  <si>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</si>
  <si>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</si>
  <si>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</si>
  <si>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</si>
  <si>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</si>
  <si>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</si>
  <si>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</si>
  <si>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</si>
  <si>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</si>
  <si>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</si>
  <si>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</si>
  <si>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</si>
  <si>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</si>
  <si>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</si>
  <si>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</si>
  <si>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</si>
  <si>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</si>
  <si>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</si>
  <si>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</si>
  <si>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</si>
  <si>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</si>
  <si>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</si>
  <si>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</si>
  <si>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</si>
  <si>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</si>
  <si>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</si>
  <si>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</si>
  <si>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</si>
  <si>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</si>
  <si>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</si>
  <si>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</si>
  <si>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</si>
  <si>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</si>
  <si>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</si>
  <si>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</si>
  <si>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</si>
  <si>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</si>
  <si>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</si>
  <si>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</si>
  <si>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</si>
  <si>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</si>
  <si>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</si>
  <si>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</si>
  <si>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</si>
  <si>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</si>
  <si>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</si>
  <si>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</si>
  <si>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</si>
  <si>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</si>
  <si>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</si>
  <si>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</si>
  <si>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</si>
  <si>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</si>
  <si>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</si>
  <si>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</si>
  <si>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</si>
  <si>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</si>
  <si>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</si>
  <si>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</si>
  <si>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</si>
  <si>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</si>
  <si>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</si>
  <si>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</si>
  <si>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</si>
  <si>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</si>
  <si>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</si>
  <si>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</si>
  <si>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</si>
  <si>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</si>
  <si>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</si>
  <si>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</si>
  <si>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</si>
  <si>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</si>
  <si>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</si>
  <si>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</si>
  <si>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</si>
  <si>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</si>
  <si>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</si>
  <si>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</si>
  <si>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</si>
  <si>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</si>
  <si>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</si>
  <si>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</si>
  <si>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</si>
  <si>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</si>
  <si>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</si>
  <si>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</si>
  <si>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</si>
  <si>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</si>
  <si>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</si>
  <si>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</si>
  <si>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</si>
  <si>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</si>
  <si>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</si>
  <si>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</si>
  <si>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</si>
  <si>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</si>
  <si>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</si>
  <si>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</si>
  <si>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</si>
  <si>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</si>
  <si>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</si>
  <si>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</si>
  <si>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</si>
  <si>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</si>
  <si>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</si>
  <si>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</si>
  <si>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</si>
  <si>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</si>
  <si>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</si>
  <si>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</si>
  <si>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</si>
  <si>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</si>
  <si>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</si>
  <si>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</si>
  <si>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</si>
  <si>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</si>
  <si>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</si>
  <si>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</si>
  <si>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</si>
  <si>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</si>
  <si>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</si>
  <si>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</si>
  <si>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</si>
  <si>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</si>
  <si>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</si>
  <si>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</si>
  <si>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</si>
  <si>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</si>
  <si>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</si>
  <si>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</si>
  <si>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</si>
  <si>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</si>
  <si>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</si>
  <si>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</si>
  <si>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</si>
  <si>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</si>
  <si>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</si>
  <si>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</si>
  <si>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</si>
  <si>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</si>
  <si>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</si>
  <si>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</si>
  <si>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</si>
  <si>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</si>
  <si>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</si>
  <si>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</si>
  <si>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</si>
  <si>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</si>
  <si>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</si>
  <si>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</si>
  <si>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</si>
  <si>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</si>
  <si>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</si>
  <si>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</si>
  <si>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</si>
  <si>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</si>
  <si>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</si>
  <si>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</si>
  <si>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</si>
  <si>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</si>
  <si>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</si>
  <si>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</si>
  <si>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</si>
  <si>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</si>
  <si>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</si>
  <si>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</si>
  <si>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</si>
  <si>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</si>
  <si>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</si>
  <si>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</si>
  <si>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</si>
  <si>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</si>
  <si>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</si>
  <si>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</si>
  <si>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</si>
  <si>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</si>
  <si>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</si>
  <si>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</si>
  <si>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</si>
  <si>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</si>
  <si>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</si>
  <si>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</si>
  <si>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</si>
  <si>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</si>
  <si>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</si>
  <si>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</si>
  <si>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</si>
  <si>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</si>
  <si>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</si>
  <si>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</si>
  <si>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</si>
  <si>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</si>
  <si>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</si>
  <si>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</si>
  <si>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</si>
  <si>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</si>
  <si>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</si>
  <si>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</si>
  <si>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</si>
  <si>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</si>
  <si>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</si>
  <si>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</si>
  <si>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</si>
  <si>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</si>
  <si>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</si>
  <si>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</si>
  <si>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</si>
  <si>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</si>
  <si>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</si>
  <si>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</si>
  <si>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</si>
  <si>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</si>
  <si>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</si>
  <si>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</si>
  <si>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</si>
  <si>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</si>
  <si>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</si>
  <si>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</si>
  <si>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</si>
  <si>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</si>
  <si>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</si>
  <si>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</si>
  <si>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</si>
  <si>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</si>
  <si>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</si>
  <si>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</si>
  <si>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</si>
  <si>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</si>
  <si>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</si>
  <si>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</si>
  <si>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</si>
  <si>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</si>
  <si>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</si>
  <si>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</si>
  <si>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</si>
  <si>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</si>
  <si>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</si>
  <si>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</si>
  <si>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</si>
  <si>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</si>
  <si>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</si>
  <si>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</si>
  <si>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</si>
  <si>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</si>
  <si>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</si>
  <si>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</si>
  <si>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</si>
  <si>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</si>
  <si>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</si>
  <si>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</si>
  <si>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</si>
  <si>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</si>
  <si>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</si>
  <si>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</si>
  <si>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</si>
  <si>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</si>
  <si>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</si>
  <si>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</si>
  <si>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</si>
  <si>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</si>
  <si>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</si>
  <si>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</si>
  <si>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</si>
  <si>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</si>
  <si>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</si>
  <si>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</si>
  <si>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</si>
  <si>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</si>
  <si>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</si>
  <si>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</si>
  <si>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</si>
  <si>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</si>
  <si>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</si>
  <si>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</si>
  <si>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</si>
  <si>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</si>
  <si>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</si>
  <si>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</si>
  <si>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</si>
  <si>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</si>
  <si>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</si>
  <si>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</si>
  <si>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</si>
  <si>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</si>
  <si>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</si>
  <si>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</si>
  <si>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</si>
  <si>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</si>
  <si>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</si>
  <si>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</si>
  <si>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</si>
  <si>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</si>
  <si>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</si>
  <si>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</si>
  <si>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</si>
  <si>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</si>
  <si>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</si>
  <si>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</si>
  <si>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</si>
  <si>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</si>
  <si>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</si>
  <si>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</si>
  <si>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</si>
  <si>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</si>
  <si>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</si>
  <si>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</si>
  <si>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</si>
  <si>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</si>
  <si>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</si>
  <si>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</si>
  <si>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</si>
  <si>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</si>
  <si>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</si>
  <si>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</si>
  <si>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</si>
  <si>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</si>
  <si>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</si>
  <si>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</si>
  <si>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</si>
  <si>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</si>
  <si>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</si>
  <si>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</si>
  <si>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</si>
  <si>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</si>
  <si>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</si>
  <si>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</si>
  <si>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</si>
  <si>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</si>
  <si>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</si>
  <si>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</si>
  <si>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</si>
  <si>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</si>
  <si>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</si>
  <si>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</si>
  <si>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</si>
  <si>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</si>
  <si>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</si>
  <si>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</si>
  <si>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</si>
  <si>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</si>
  <si>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</si>
  <si>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</si>
  <si>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</si>
  <si>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</si>
  <si>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</si>
  <si>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</si>
  <si>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</si>
  <si>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</si>
  <si>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</si>
  <si>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</si>
  <si>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</si>
  <si>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</si>
  <si>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</si>
  <si>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</si>
  <si>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</si>
  <si>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</si>
  <si>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</si>
  <si>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</si>
  <si>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</si>
  <si>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</si>
  <si>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</si>
  <si>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</si>
  <si>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</si>
  <si>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</si>
  <si>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</si>
  <si>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</si>
  <si>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</si>
  <si>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</si>
  <si>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</si>
  <si>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</si>
  <si>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</si>
  <si>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</si>
  <si>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</si>
  <si>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</si>
  <si>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</si>
  <si>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</si>
  <si>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</si>
  <si>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</si>
  <si>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</si>
  <si>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</si>
  <si>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</si>
  <si>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</si>
  <si>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</si>
  <si>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</si>
  <si>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</si>
  <si>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</si>
  <si>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</si>
  <si>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</si>
  <si>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</si>
  <si>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</si>
  <si>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</si>
  <si>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</si>
  <si>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</si>
  <si>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</si>
  <si>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</si>
  <si>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</si>
  <si>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</si>
  <si>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</si>
  <si>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</si>
  <si>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</si>
  <si>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</si>
  <si>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</si>
  <si>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</si>
  <si>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</si>
  <si>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</si>
  <si>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</si>
  <si>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</si>
  <si>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</si>
  <si>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</si>
  <si>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</si>
  <si>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</si>
  <si>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</si>
  <si>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</si>
  <si>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</si>
  <si>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</si>
  <si>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</si>
  <si>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</si>
  <si>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</si>
  <si>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</si>
  <si>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</si>
  <si>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</si>
  <si>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</si>
  <si>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</si>
  <si>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</si>
  <si>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</si>
  <si>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</si>
  <si>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</si>
  <si>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</si>
  <si>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</si>
  <si>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</si>
  <si>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</si>
  <si>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</si>
  <si>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</si>
  <si>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</si>
  <si>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</si>
  <si>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</si>
  <si>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</si>
  <si>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</si>
  <si>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</si>
  <si>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</si>
  <si>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</si>
  <si>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</si>
  <si>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</si>
  <si>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</si>
  <si>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</si>
  <si>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</si>
  <si>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</si>
  <si>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</si>
  <si>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</si>
  <si>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</si>
  <si>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</si>
  <si>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</si>
  <si>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</si>
  <si>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</si>
  <si>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</si>
  <si>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</si>
  <si>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</si>
  <si>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</si>
  <si>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</si>
  <si>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</si>
  <si>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</si>
  <si>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</si>
  <si>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</si>
  <si>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</si>
  <si>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</si>
  <si>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</si>
  <si>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</si>
  <si>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</si>
  <si>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</si>
  <si>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</si>
  <si>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</si>
  <si>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</si>
  <si>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</si>
  <si>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</si>
  <si>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</si>
  <si>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</si>
  <si>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</si>
  <si>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</si>
  <si>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</si>
  <si>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</si>
  <si>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</si>
  <si>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</si>
  <si>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</si>
  <si>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</si>
  <si>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</si>
  <si>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</si>
  <si>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</si>
  <si>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</si>
  <si>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</si>
  <si>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</si>
  <si>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</si>
  <si>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</si>
  <si>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</si>
  <si>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</si>
  <si>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</si>
  <si>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</si>
  <si>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</si>
  <si>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</si>
  <si>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</si>
  <si>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</si>
  <si>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</si>
  <si>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</si>
  <si>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</si>
  <si>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</si>
  <si>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</si>
  <si>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</si>
  <si>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</si>
  <si>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</si>
  <si>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</si>
  <si>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</si>
  <si>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</si>
  <si>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</si>
  <si>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</si>
  <si>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</si>
  <si>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</si>
  <si>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</si>
  <si>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</si>
  <si>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</si>
  <si>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</si>
  <si>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</si>
  <si>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</si>
  <si>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</si>
  <si>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</si>
  <si>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</si>
  <si>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</si>
  <si>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</si>
  <si>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</si>
  <si>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</si>
  <si>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</si>
  <si>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</si>
  <si>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</si>
  <si>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</si>
  <si>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</si>
  <si>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</si>
  <si>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</si>
  <si>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</si>
  <si>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</si>
  <si>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</si>
  <si>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</si>
  <si>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</si>
  <si>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</si>
  <si>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</si>
  <si>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</si>
  <si>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</si>
  <si>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</si>
  <si>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</si>
  <si>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</si>
  <si>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</si>
  <si>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</si>
  <si>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</si>
  <si>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</si>
  <si>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</si>
  <si>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</si>
  <si>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</si>
  <si>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</si>
  <si>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</si>
  <si>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</si>
  <si>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</si>
  <si>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</si>
  <si>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</si>
  <si>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</si>
  <si>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</si>
  <si>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</si>
  <si>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</si>
  <si>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</si>
  <si>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</si>
  <si>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</si>
  <si>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</si>
  <si>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</si>
  <si>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</si>
  <si>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</si>
  <si>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</si>
  <si>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</si>
  <si>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</si>
  <si>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</si>
  <si>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</si>
  <si>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</si>
  <si>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</si>
  <si>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</si>
  <si>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</si>
  <si>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</si>
  <si>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</si>
  <si>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</si>
  <si>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</si>
  <si>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</si>
  <si>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</si>
  <si>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</si>
  <si>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</si>
  <si>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</si>
  <si>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</si>
  <si>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</si>
  <si>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</si>
  <si>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</si>
  <si>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</si>
  <si>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</si>
  <si>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</si>
  <si>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</si>
  <si>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</si>
  <si>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</si>
  <si>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</si>
  <si>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</si>
  <si>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</si>
  <si>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</si>
  <si>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</si>
  <si>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</si>
  <si>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</si>
  <si>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</si>
  <si>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</si>
  <si>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</si>
  <si>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</si>
  <si>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</si>
  <si>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</si>
  <si>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</si>
  <si>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</si>
  <si>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</si>
  <si>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</si>
  <si>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</si>
  <si>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</si>
  <si>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</si>
  <si>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</si>
  <si>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</si>
  <si>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</si>
  <si>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</si>
  <si>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</si>
  <si>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</si>
  <si>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</si>
  <si>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</si>
  <si>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</si>
  <si>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</si>
  <si>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</si>
  <si>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</si>
  <si>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</si>
  <si>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</si>
  <si>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</si>
  <si>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</si>
  <si>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</si>
  <si>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</si>
  <si>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</si>
  <si>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</si>
  <si>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</si>
  <si>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</si>
  <si>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</si>
  <si>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</si>
  <si>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</si>
  <si>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</si>
  <si>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</si>
  <si>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</si>
  <si>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</si>
  <si>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</si>
  <si>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</si>
  <si>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</si>
  <si>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</si>
  <si>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</si>
  <si>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</si>
  <si>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</si>
  <si>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</si>
  <si>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</si>
  <si>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</si>
  <si>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</si>
  <si>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</si>
  <si>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</si>
  <si>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</si>
  <si>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</si>
  <si>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</si>
  <si>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</si>
  <si>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</si>
  <si>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</si>
  <si>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</si>
  <si>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</si>
  <si>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</si>
  <si>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</si>
  <si>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</si>
  <si>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</si>
  <si>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</si>
  <si>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</si>
  <si>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</si>
  <si>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</si>
  <si>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</si>
  <si>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</si>
  <si>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</si>
  <si>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</si>
  <si>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</si>
  <si>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</si>
  <si>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</si>
  <si>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</si>
  <si>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</si>
  <si>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</si>
  <si>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</si>
  <si>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</si>
  <si>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</si>
  <si>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</si>
  <si>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</si>
  <si>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</si>
  <si>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</si>
  <si>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</si>
  <si>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</si>
  <si>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</si>
  <si>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</si>
  <si>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</si>
  <si>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</si>
  <si>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</si>
  <si>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</si>
  <si>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</si>
  <si>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</si>
  <si>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</si>
  <si>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</si>
  <si>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</si>
  <si>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</si>
  <si>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</si>
  <si>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</si>
  <si>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</si>
  <si>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</si>
  <si>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</si>
  <si>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</si>
  <si>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</si>
  <si>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</si>
  <si>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</si>
  <si>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</si>
  <si>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</si>
  <si>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</si>
  <si>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</si>
  <si>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</si>
  <si>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</si>
  <si>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</si>
  <si>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</si>
  <si>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</si>
  <si>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</si>
  <si>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</si>
  <si>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</si>
  <si>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</si>
  <si>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</si>
  <si>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</si>
  <si>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</si>
  <si>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</si>
  <si>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</si>
  <si>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</si>
  <si>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</si>
  <si>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</si>
  <si>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</si>
  <si>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</si>
  <si>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</si>
  <si>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</si>
  <si>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</si>
  <si>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</si>
  <si>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</si>
  <si>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</si>
  <si>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</si>
  <si>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</si>
  <si>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</si>
  <si>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</si>
  <si>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</si>
  <si>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</si>
  <si>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</si>
  <si>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</si>
  <si>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</si>
  <si>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</si>
  <si>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</si>
  <si>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</si>
  <si>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</si>
  <si>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</si>
  <si>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</si>
  <si>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</si>
  <si>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</si>
  <si>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</si>
  <si>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</si>
  <si>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</si>
  <si>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</si>
  <si>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</si>
  <si>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</si>
  <si>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</si>
  <si>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</si>
  <si>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</si>
  <si>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</si>
  <si>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</si>
  <si>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</si>
  <si>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</si>
  <si>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</si>
  <si>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</si>
  <si>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</si>
  <si>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</si>
  <si>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</si>
  <si>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</si>
  <si>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</si>
  <si>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</si>
  <si>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</si>
  <si>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</si>
  <si>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</si>
  <si>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</si>
  <si>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</si>
  <si>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</si>
  <si>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</si>
  <si>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</si>
  <si>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</si>
  <si>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</si>
  <si>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</si>
  <si>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</si>
  <si>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</si>
  <si>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</si>
  <si>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</si>
  <si>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</si>
  <si>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</si>
  <si>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</si>
  <si>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</si>
  <si>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</si>
  <si>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</si>
  <si>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</si>
  <si>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</si>
  <si>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</si>
  <si>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</si>
  <si>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</si>
  <si>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</si>
  <si>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</si>
  <si>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</si>
  <si>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</si>
  <si>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</si>
  <si>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</si>
  <si>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</si>
  <si>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</si>
  <si>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</si>
  <si>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</si>
  <si>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</si>
  <si>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</si>
  <si>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</si>
  <si>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</si>
  <si>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</si>
  <si>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</si>
  <si>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</si>
  <si>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</si>
  <si>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</si>
  <si>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</si>
  <si>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</si>
  <si>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</si>
  <si>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</si>
  <si>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</si>
  <si>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</si>
  <si>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</si>
  <si>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</si>
  <si>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</si>
  <si>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</si>
  <si>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</si>
  <si>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</si>
  <si>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</si>
  <si>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</si>
  <si>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</si>
  <si>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</si>
  <si>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</si>
  <si>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</si>
  <si>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</si>
  <si>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</si>
  <si>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</si>
  <si>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</si>
  <si>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</si>
  <si>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</si>
  <si>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</si>
  <si>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</si>
  <si>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</si>
  <si>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</si>
  <si>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</si>
  <si>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</si>
  <si>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</si>
  <si>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</si>
  <si>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</si>
  <si>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</si>
  <si>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</si>
  <si>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</si>
  <si>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</si>
  <si>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</si>
  <si>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</si>
  <si>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</si>
  <si>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</si>
  <si>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</si>
  <si>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</si>
  <si>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</si>
  <si>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</si>
  <si>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</si>
  <si>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</si>
  <si>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</si>
  <si>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</si>
  <si>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</si>
  <si>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</si>
  <si>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</si>
  <si>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</si>
  <si>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</si>
  <si>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</si>
  <si>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</si>
  <si>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</si>
  <si>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</si>
  <si>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</si>
  <si>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</si>
  <si>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</si>
  <si>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</si>
  <si>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</si>
  <si>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</si>
  <si>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</si>
  <si>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</si>
  <si>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</si>
  <si>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</si>
  <si>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</si>
  <si>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</si>
  <si>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</si>
  <si>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</si>
  <si>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</si>
  <si>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</si>
  <si>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</si>
  <si>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</si>
  <si>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</si>
  <si>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</si>
  <si>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</si>
  <si>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</si>
  <si>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</si>
  <si>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</si>
  <si>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</si>
  <si>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</si>
  <si>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</si>
  <si>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</si>
  <si>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</si>
  <si>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</si>
  <si>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</si>
  <si>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</si>
  <si>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</si>
  <si>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</si>
  <si>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</si>
  <si>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</si>
  <si>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</si>
  <si>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</si>
  <si>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</si>
  <si>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</si>
  <si>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</si>
  <si>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</si>
  <si>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</si>
  <si>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</si>
  <si>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</si>
  <si>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</si>
  <si>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</si>
  <si>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</si>
  <si>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</si>
  <si>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</si>
  <si>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</si>
  <si>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</si>
  <si>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</si>
  <si>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</si>
  <si>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</si>
  <si>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</si>
  <si>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</si>
  <si>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</si>
  <si>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</si>
  <si>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</si>
  <si>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</si>
  <si>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</si>
  <si>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</si>
  <si>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</si>
  <si>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</si>
  <si>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</si>
  <si>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</si>
  <si>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</si>
  <si>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</si>
  <si>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</si>
  <si>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</si>
  <si>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</si>
  <si>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</si>
  <si>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</si>
  <si>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</si>
  <si>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</si>
  <si>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</si>
  <si>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</si>
  <si>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</si>
  <si>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</si>
  <si>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</si>
  <si>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</si>
  <si>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</si>
  <si>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</si>
  <si>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</si>
  <si>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</si>
  <si>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</si>
  <si>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</si>
  <si>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</si>
  <si>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</si>
  <si>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</si>
  <si>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</si>
  <si>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</si>
  <si>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</si>
  <si>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</si>
  <si>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</si>
  <si>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</si>
  <si>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</si>
  <si>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</si>
  <si>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</si>
  <si>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</si>
  <si>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</si>
  <si>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</si>
  <si>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</si>
  <si>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</si>
  <si>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</si>
  <si>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</si>
  <si>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</si>
  <si>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</si>
  <si>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</si>
  <si>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</si>
  <si>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</si>
  <si>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</si>
  <si>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</si>
  <si>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</si>
  <si>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</si>
  <si>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</si>
  <si>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</si>
  <si>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</si>
  <si>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</si>
  <si>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</si>
  <si>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</si>
  <si>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</si>
  <si>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</si>
  <si>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</si>
  <si>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</si>
  <si>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</si>
  <si>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</si>
  <si>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</si>
  <si>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</si>
  <si>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</si>
  <si>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</si>
  <si>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</si>
  <si>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</si>
  <si>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</si>
  <si>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</si>
  <si>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</si>
  <si>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</si>
  <si>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</si>
  <si>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</si>
  <si>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</si>
  <si>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</si>
  <si>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</si>
  <si>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</si>
  <si>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</si>
  <si>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</si>
  <si>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</si>
  <si>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</si>
  <si>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</si>
  <si>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</si>
  <si>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</si>
  <si>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</si>
  <si>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</si>
  <si>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</si>
  <si>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</si>
  <si>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</si>
  <si>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</si>
  <si>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</si>
  <si>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</si>
  <si>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</si>
  <si>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</si>
  <si>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</si>
  <si>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</si>
  <si>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</si>
  <si>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</si>
  <si>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</si>
  <si>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</si>
  <si>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</si>
  <si>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</si>
  <si>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</si>
  <si>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</si>
  <si>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</si>
  <si>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</si>
  <si>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</si>
  <si>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</si>
  <si>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</si>
  <si>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</si>
  <si>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</si>
  <si>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</si>
  <si>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</si>
  <si>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</si>
  <si>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</si>
  <si>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</si>
  <si>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</si>
  <si>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</si>
  <si>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</si>
  <si>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</si>
  <si>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</si>
  <si>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</si>
  <si>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</si>
  <si>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</si>
  <si>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</si>
  <si>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</si>
  <si>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</si>
  <si>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</si>
  <si>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</si>
  <si>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</si>
  <si>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</si>
  <si>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</si>
  <si>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</si>
  <si>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</si>
  <si>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</si>
  <si>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</si>
  <si>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</si>
  <si>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</si>
  <si>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</si>
  <si>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</si>
  <si>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</si>
  <si>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</si>
  <si>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</si>
  <si>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</si>
  <si>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</si>
  <si>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</si>
  <si>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</si>
  <si>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</si>
  <si>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</si>
  <si>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</si>
  <si>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</si>
  <si>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</si>
  <si>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</si>
  <si>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</si>
  <si>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</si>
  <si>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</si>
  <si>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</si>
  <si>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</si>
  <si>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</si>
  <si>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</si>
  <si>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</si>
  <si>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</si>
  <si>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</si>
  <si>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</si>
  <si>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</si>
  <si>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</si>
  <si>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</si>
  <si>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</si>
  <si>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</si>
  <si>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</si>
  <si>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</si>
  <si>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</si>
  <si>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</si>
  <si>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</si>
  <si>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</si>
  <si>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</si>
  <si>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</si>
  <si>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</si>
  <si>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</si>
  <si>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</si>
  <si>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</si>
  <si>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</si>
  <si>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</si>
  <si>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</si>
  <si>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</si>
  <si>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</si>
  <si>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</si>
  <si>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</si>
  <si>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</si>
  <si>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</si>
  <si>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</si>
  <si>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</si>
  <si>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</si>
  <si>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</si>
  <si>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</si>
  <si>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</si>
  <si>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</si>
  <si>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</si>
  <si>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</si>
  <si>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</si>
  <si>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</si>
  <si>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</si>
  <si>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</si>
  <si>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</si>
  <si>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</si>
  <si>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</si>
  <si>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</si>
  <si>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</si>
  <si>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</si>
  <si>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</si>
  <si>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</si>
  <si>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</si>
  <si>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</si>
  <si>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</si>
  <si>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</si>
  <si>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</si>
  <si>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</si>
  <si>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</si>
  <si>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</si>
  <si>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</si>
  <si>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</si>
  <si>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</si>
  <si>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</si>
  <si>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</si>
  <si>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</si>
  <si>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</si>
  <si>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</si>
  <si>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</si>
  <si>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</si>
  <si>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</si>
  <si>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</si>
  <si>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</si>
  <si>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</si>
  <si>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</si>
  <si>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</si>
  <si>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</si>
  <si>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</si>
  <si>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</si>
  <si>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</si>
  <si>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</si>
  <si>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</si>
  <si>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</si>
  <si>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</si>
  <si>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</si>
  <si>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</si>
  <si>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</si>
  <si>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</si>
  <si>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</si>
  <si>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</si>
  <si>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</si>
  <si>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</si>
  <si>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</si>
  <si>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</si>
  <si>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</si>
  <si>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</si>
  <si>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</si>
  <si>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</si>
  <si>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</si>
  <si>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</si>
  <si>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</si>
  <si>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</si>
  <si>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</si>
  <si>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</si>
  <si>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</si>
  <si>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</si>
  <si>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</si>
  <si>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</si>
  <si>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</si>
  <si>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</si>
  <si>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</si>
  <si>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</si>
  <si>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</si>
  <si>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</si>
  <si>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</si>
  <si>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</si>
  <si>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</si>
  <si>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</si>
  <si>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</si>
  <si>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</si>
  <si>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</si>
  <si>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</si>
  <si>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</si>
  <si>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</si>
  <si>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</si>
  <si>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</si>
  <si>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</si>
  <si>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</si>
  <si>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</si>
  <si>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</si>
  <si>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</si>
  <si>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</si>
  <si>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</si>
  <si>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</si>
  <si>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</si>
  <si>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</si>
  <si>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</si>
  <si>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</si>
  <si>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</si>
  <si>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</si>
  <si>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</si>
  <si>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</si>
  <si>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</si>
  <si>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</si>
  <si>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</si>
  <si>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</si>
  <si>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</si>
  <si>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</si>
  <si>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</si>
  <si>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</si>
  <si>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</si>
  <si>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</si>
  <si>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</si>
  <si>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</si>
  <si>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</si>
  <si>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</si>
  <si>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</si>
  <si>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</si>
  <si>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</si>
  <si>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</si>
  <si>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</si>
  <si>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</si>
  <si>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</si>
  <si>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</si>
  <si>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</si>
  <si>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</si>
  <si>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</si>
  <si>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</si>
  <si>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</si>
  <si>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</si>
  <si>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</si>
  <si>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</si>
  <si>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</si>
  <si>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</si>
  <si>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</si>
  <si>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</si>
  <si>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</si>
  <si>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</si>
  <si>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</si>
  <si>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</si>
  <si>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</si>
  <si>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</si>
  <si>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</si>
  <si>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</si>
  <si>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</si>
  <si>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</si>
  <si>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</si>
  <si>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</si>
  <si>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</si>
  <si>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</si>
  <si>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</si>
  <si>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</si>
  <si>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</si>
  <si>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</si>
  <si>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</si>
  <si>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</si>
  <si>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</si>
  <si>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</si>
  <si>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</si>
  <si>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</si>
  <si>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</si>
  <si>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</si>
  <si>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</si>
  <si>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</si>
  <si>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</si>
  <si>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</si>
  <si>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</si>
  <si>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</si>
  <si>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</si>
  <si>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</si>
  <si>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</si>
  <si>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</si>
  <si>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</si>
  <si>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</si>
  <si>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</si>
  <si>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</si>
  <si>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</si>
  <si>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</si>
  <si>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</si>
  <si>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</si>
  <si>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</si>
  <si>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</si>
  <si>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</si>
  <si>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</si>
  <si>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</si>
  <si>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</si>
  <si>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</si>
  <si>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</si>
  <si>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</si>
  <si>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</si>
  <si>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</si>
  <si>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</si>
  <si>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</si>
  <si>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</si>
  <si>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</si>
  <si>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</si>
  <si>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</si>
  <si>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</si>
  <si>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</si>
  <si>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</si>
  <si>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</si>
  <si>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</si>
  <si>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</si>
  <si>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</si>
  <si>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</si>
  <si>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</si>
  <si>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</si>
  <si>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</si>
  <si>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</si>
  <si>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</si>
  <si>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</si>
  <si>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</si>
  <si>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</si>
  <si>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</si>
  <si>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</si>
  <si>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</si>
  <si>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</si>
  <si>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</si>
  <si>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</si>
  <si>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</si>
  <si>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</si>
  <si>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</si>
  <si>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</si>
  <si>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</si>
  <si>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</si>
  <si>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</si>
  <si>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</si>
  <si>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</si>
  <si>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</si>
  <si>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</si>
  <si>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</si>
  <si>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</si>
  <si>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</si>
  <si>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</si>
  <si>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</si>
  <si>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</si>
  <si>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</si>
  <si>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</si>
  <si>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</si>
  <si>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</si>
  <si>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</si>
  <si>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</si>
  <si>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</si>
  <si>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</si>
  <si>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</si>
  <si>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</si>
  <si>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</si>
  <si>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</si>
  <si>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</si>
  <si>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</si>
  <si>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</si>
  <si>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</si>
  <si>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</si>
  <si>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</si>
  <si>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</si>
  <si>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</si>
  <si>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</si>
  <si>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</si>
  <si>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</si>
  <si>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</si>
  <si>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</si>
  <si>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</si>
  <si>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</si>
  <si>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</si>
  <si>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</si>
  <si>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</si>
  <si>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</si>
  <si>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</si>
  <si>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</si>
  <si>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</si>
  <si>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</si>
  <si>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</si>
  <si>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</si>
  <si>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</si>
  <si>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</si>
  <si>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</si>
  <si>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</si>
  <si>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</si>
  <si>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</si>
  <si>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</si>
  <si>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</si>
  <si>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</si>
  <si>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</si>
  <si>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</si>
  <si>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</si>
  <si>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</si>
  <si>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</si>
  <si>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</si>
  <si>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</si>
  <si>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</si>
  <si>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</si>
  <si>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</si>
  <si>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</si>
  <si>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</si>
  <si>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</si>
  <si>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</si>
  <si>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</si>
  <si>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</si>
  <si>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</si>
  <si>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</si>
  <si>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</si>
  <si>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</si>
  <si>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</si>
  <si>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</si>
  <si>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</si>
  <si>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</si>
  <si>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</si>
  <si>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</si>
  <si>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</si>
  <si>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</si>
  <si>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</si>
  <si>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</si>
  <si>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</si>
  <si>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</si>
  <si>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</si>
  <si>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</si>
  <si>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</si>
  <si>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</si>
  <si>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</si>
  <si>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</si>
  <si>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</si>
  <si>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</si>
  <si>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</si>
  <si>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</si>
  <si>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</si>
  <si>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</si>
  <si>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</si>
  <si>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</si>
  <si>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</si>
  <si>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</si>
  <si>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</si>
  <si>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</si>
  <si>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</si>
  <si>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</si>
  <si>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</si>
  <si>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</si>
  <si>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</si>
  <si>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</si>
  <si>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</si>
  <si>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</si>
  <si>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</si>
  <si>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</si>
  <si>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</si>
  <si>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</si>
  <si>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</si>
  <si>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</si>
  <si>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</si>
  <si>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</si>
  <si>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</si>
  <si>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</si>
  <si>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</si>
  <si>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</si>
  <si>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</si>
  <si>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</si>
  <si>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</si>
  <si>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</si>
  <si>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</si>
  <si>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</si>
  <si>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</si>
  <si>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</si>
  <si>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</si>
  <si>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</si>
  <si>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</si>
  <si>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</si>
  <si>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</si>
  <si>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</si>
  <si>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</si>
  <si>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</si>
  <si>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</si>
  <si>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</si>
  <si>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</si>
  <si>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</si>
  <si>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</si>
  <si>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</si>
  <si>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</si>
  <si>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</si>
  <si>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</si>
  <si>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</si>
  <si>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</si>
  <si>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</si>
  <si>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</si>
  <si>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</si>
  <si>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</si>
  <si>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</si>
  <si>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</si>
  <si>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</si>
  <si>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</si>
  <si>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</si>
  <si>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</si>
  <si>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</si>
  <si>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</si>
  <si>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</si>
  <si>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</si>
  <si>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</si>
  <si>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</si>
  <si>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</si>
  <si>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</si>
  <si>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</si>
  <si>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</si>
  <si>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</si>
  <si>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</si>
  <si>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</si>
  <si>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</si>
  <si>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</si>
  <si>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</si>
  <si>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</si>
  <si>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</si>
  <si>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</si>
  <si>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</si>
  <si>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</si>
  <si>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</si>
  <si>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</si>
  <si>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</si>
  <si>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</si>
  <si>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</si>
  <si>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</si>
  <si>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</si>
  <si>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</si>
  <si>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</si>
  <si>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</si>
  <si>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</si>
  <si>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</si>
  <si>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</si>
  <si>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</si>
  <si>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</si>
  <si>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</si>
  <si>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</si>
  <si>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</si>
  <si>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</si>
  <si>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</si>
  <si>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</si>
  <si>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</si>
  <si>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</si>
  <si>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</si>
  <si>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</si>
  <si>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</si>
  <si>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</si>
  <si>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</si>
  <si>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</si>
  <si>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</si>
  <si>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</si>
  <si>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</si>
  <si>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</si>
  <si>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</si>
  <si>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</si>
  <si>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</si>
  <si>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</si>
  <si>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</si>
  <si>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</si>
  <si>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</si>
  <si>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</si>
  <si>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</si>
  <si>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</si>
  <si>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</si>
  <si>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</si>
  <si>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</si>
  <si>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</si>
  <si>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</si>
  <si>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</si>
  <si>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</si>
  <si>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</si>
  <si>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</si>
  <si>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</si>
  <si>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</si>
  <si>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</si>
  <si>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</si>
  <si>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</si>
  <si>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</si>
  <si>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</si>
  <si>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</si>
  <si>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</si>
  <si>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</si>
  <si>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</si>
  <si>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</si>
  <si>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</si>
  <si>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</si>
  <si>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</si>
  <si>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</si>
  <si>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</si>
  <si>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</si>
  <si>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</si>
  <si>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</si>
  <si>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</si>
  <si>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</si>
  <si>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</si>
  <si>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</si>
  <si>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</si>
  <si>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</si>
  <si>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</si>
  <si>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</si>
  <si>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</si>
  <si>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</si>
  <si>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</si>
  <si>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</si>
  <si>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</si>
  <si>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</si>
  <si>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</si>
  <si>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</si>
  <si>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</si>
  <si>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</si>
  <si>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</si>
  <si>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</si>
  <si>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</si>
  <si>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</si>
  <si>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</si>
  <si>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</si>
  <si>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</si>
  <si>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</si>
  <si>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</si>
  <si>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</si>
  <si>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</si>
  <si>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</si>
  <si>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</si>
  <si>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</si>
  <si>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</si>
  <si>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</si>
  <si>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</si>
  <si>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</si>
  <si>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</si>
  <si>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</si>
  <si>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</si>
  <si>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</si>
  <si>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</si>
  <si>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</si>
  <si>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</si>
  <si>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</si>
  <si>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</si>
  <si>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</si>
  <si>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</si>
  <si>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</si>
  <si>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</si>
  <si>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</si>
  <si>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</si>
  <si>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</si>
  <si>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</si>
  <si>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</si>
  <si>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</si>
  <si>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</si>
  <si>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</si>
  <si>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</si>
  <si>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</si>
  <si>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</si>
  <si>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</si>
  <si>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</si>
  <si>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</si>
  <si>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</si>
  <si>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</si>
  <si>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</si>
  <si>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</si>
  <si>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</si>
  <si>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</si>
  <si>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</si>
  <si>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</si>
  <si>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</si>
  <si>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</si>
  <si>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</si>
  <si>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</si>
  <si>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</si>
  <si>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</si>
  <si>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</si>
  <si>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</si>
  <si>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</si>
  <si>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</si>
  <si>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</si>
  <si>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</si>
  <si>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</si>
  <si>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</si>
  <si>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</si>
  <si>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</si>
  <si>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</si>
  <si>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</si>
  <si>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</si>
  <si>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</si>
  <si>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</si>
  <si>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</si>
  <si>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</si>
  <si>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</si>
  <si>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</si>
  <si>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</si>
  <si>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</si>
  <si>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</si>
  <si>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</si>
  <si>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</si>
  <si>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</si>
  <si>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</si>
  <si>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</si>
  <si>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</si>
  <si>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</si>
  <si>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</si>
  <si>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</si>
  <si>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</si>
  <si>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</si>
  <si>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</si>
  <si>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</si>
  <si>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</si>
  <si>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</si>
  <si>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</si>
  <si>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</si>
  <si>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</si>
  <si>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</si>
  <si>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</si>
  <si>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</si>
  <si>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</si>
  <si>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</si>
  <si>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</si>
  <si>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</si>
  <si>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</si>
  <si>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</si>
  <si>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</si>
  <si>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</si>
  <si>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</si>
  <si>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</si>
  <si>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</si>
  <si>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</si>
  <si>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</si>
  <si>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</si>
  <si>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</si>
  <si>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</si>
  <si>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</si>
  <si>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</si>
  <si>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</si>
  <si>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</si>
  <si>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</si>
  <si>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</si>
  <si>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</si>
  <si>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</si>
  <si>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</si>
  <si>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</si>
  <si>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</si>
  <si>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</si>
  <si>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</si>
  <si>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</si>
  <si>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</si>
  <si>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</si>
  <si>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</si>
  <si>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</si>
  <si>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</si>
  <si>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</si>
  <si>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</si>
  <si>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</si>
  <si>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</si>
  <si>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</si>
  <si>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</si>
  <si>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</si>
  <si>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</si>
  <si>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</si>
  <si>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</si>
  <si>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</si>
  <si>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</si>
  <si>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</si>
  <si>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</si>
  <si>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</si>
  <si>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</si>
  <si>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</si>
  <si>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</si>
  <si>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</si>
  <si>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</si>
  <si>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</si>
  <si>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</si>
  <si>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</si>
  <si>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</si>
  <si>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</si>
  <si>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</si>
  <si>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</si>
  <si>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</si>
  <si>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</si>
  <si>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</si>
  <si>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</si>
  <si>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</si>
  <si>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</si>
  <si>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</si>
  <si>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</si>
  <si>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</si>
  <si>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</si>
  <si>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</si>
  <si>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</si>
  <si>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</si>
  <si>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</si>
  <si>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</si>
  <si>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</si>
  <si>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</si>
  <si>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</si>
  <si>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</si>
  <si>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</si>
  <si>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</si>
  <si>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</si>
  <si>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</si>
  <si>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</si>
  <si>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</si>
  <si>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</si>
  <si>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</si>
  <si>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</si>
  <si>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</si>
  <si>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</si>
  <si>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</si>
  <si>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</si>
  <si>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</si>
  <si>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</si>
  <si>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</si>
  <si>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</si>
  <si>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</si>
  <si>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</si>
  <si>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</si>
  <si>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</si>
  <si>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</si>
  <si>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</si>
  <si>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</si>
  <si>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</si>
  <si>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</si>
  <si>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</si>
  <si>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</si>
  <si>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</si>
  <si>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</si>
  <si>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</si>
  <si>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</si>
  <si>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</si>
  <si>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</si>
  <si>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</si>
  <si>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</si>
  <si>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</si>
  <si>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</si>
  <si>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</si>
  <si>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</si>
  <si>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</si>
  <si>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</si>
  <si>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</si>
  <si>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</si>
  <si>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</si>
  <si>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</si>
  <si>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</si>
  <si>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</si>
  <si>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</si>
  <si>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</si>
  <si>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</si>
  <si>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</si>
  <si>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</si>
  <si>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</si>
  <si>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</si>
  <si>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</si>
  <si>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</si>
  <si>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</si>
  <si>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</si>
  <si>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</si>
  <si>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</si>
  <si>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</si>
  <si>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</si>
  <si>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</si>
  <si>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</si>
  <si>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</si>
  <si>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</si>
  <si>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</si>
  <si>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</si>
  <si>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</si>
  <si>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</si>
  <si>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</si>
  <si>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</si>
  <si>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</si>
  <si>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</si>
  <si>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</si>
  <si>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</si>
  <si>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</si>
  <si>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</si>
  <si>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</si>
  <si>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</si>
  <si>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</si>
  <si>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</si>
  <si>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</si>
  <si>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</si>
  <si>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</si>
  <si>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</si>
  <si>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</si>
  <si>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</si>
  <si>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</si>
  <si>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</si>
  <si>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</si>
  <si>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</si>
  <si>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</si>
  <si>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</si>
  <si>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</si>
  <si>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</si>
  <si>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</si>
  <si>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</si>
  <si>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</si>
  <si>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</si>
  <si>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</si>
  <si>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</si>
  <si>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</si>
  <si>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</si>
  <si>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</si>
  <si>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</si>
  <si>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</si>
  <si>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</si>
  <si>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</si>
  <si>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</si>
  <si>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</si>
  <si>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</si>
  <si>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</si>
  <si>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</si>
  <si>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</si>
  <si>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</si>
  <si>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</si>
  <si>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</si>
  <si>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</si>
  <si>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</si>
  <si>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</si>
  <si>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</si>
  <si>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</si>
  <si>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</si>
  <si>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</si>
  <si>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</si>
  <si>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</si>
  <si>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</si>
  <si>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</si>
  <si>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</si>
  <si>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</si>
  <si>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</si>
  <si>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</si>
  <si>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</si>
  <si>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</si>
  <si>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</si>
  <si>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</si>
  <si>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</si>
  <si>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</si>
  <si>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</si>
  <si>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</si>
  <si>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</si>
  <si>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</si>
  <si>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</si>
  <si>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</si>
  <si>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</si>
  <si>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</si>
  <si>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</si>
  <si>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</si>
  <si>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</si>
  <si>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</si>
  <si>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</si>
  <si>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</si>
  <si>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</si>
  <si>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</si>
  <si>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</si>
  <si>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</si>
  <si>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</si>
  <si>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</si>
  <si>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</si>
  <si>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</si>
  <si>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</si>
  <si>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</si>
  <si>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</si>
  <si>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</si>
  <si>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</si>
  <si>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</si>
  <si>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</si>
  <si>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</si>
  <si>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</si>
  <si>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</si>
  <si>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</si>
  <si>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</si>
  <si>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</si>
  <si>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</si>
  <si>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</si>
  <si>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</si>
  <si>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</si>
  <si>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</si>
  <si>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</si>
  <si>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</si>
  <si>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</si>
  <si>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</si>
  <si>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</si>
  <si>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</si>
  <si>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</si>
  <si>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</si>
  <si>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</si>
  <si>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</si>
  <si>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</si>
  <si>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</si>
  <si>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</si>
  <si>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</si>
  <si>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</si>
  <si>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</si>
  <si>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</si>
  <si>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</si>
  <si>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</si>
  <si>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</si>
  <si>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</si>
  <si>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</si>
  <si>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</si>
  <si>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</si>
  <si>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</si>
  <si>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</si>
  <si>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</si>
  <si>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</si>
  <si>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</si>
  <si>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</si>
  <si>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</si>
  <si>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</si>
  <si>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</si>
  <si>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</si>
  <si>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</si>
  <si>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</si>
  <si>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</si>
  <si>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</si>
  <si>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</si>
  <si>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</si>
  <si>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</si>
  <si>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</si>
  <si>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</si>
  <si>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</si>
  <si>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</si>
  <si>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</si>
  <si>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</si>
  <si>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</si>
  <si>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</si>
  <si>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</si>
  <si>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</si>
  <si>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</si>
  <si>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</si>
  <si>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</si>
  <si>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</si>
  <si>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</si>
  <si>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</si>
  <si>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</si>
  <si>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</si>
  <si>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</si>
  <si>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</si>
  <si>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</si>
  <si>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</si>
  <si>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</si>
  <si>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</si>
  <si>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</si>
  <si>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</si>
  <si>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</si>
  <si>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</si>
  <si>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</si>
  <si>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</si>
  <si>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</si>
  <si>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</si>
  <si>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</si>
  <si>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</si>
  <si>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</si>
  <si>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</si>
  <si>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</si>
  <si>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</si>
  <si>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</si>
  <si>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</si>
  <si>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</si>
  <si>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</si>
  <si>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</si>
  <si>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</si>
  <si>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</si>
  <si>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</si>
  <si>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</si>
  <si>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</si>
  <si>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</si>
  <si>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</si>
  <si>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</si>
  <si>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</si>
  <si>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</si>
  <si>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</si>
  <si>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</si>
  <si>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</si>
  <si>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</si>
  <si>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</si>
  <si>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</si>
  <si>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</si>
  <si>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</si>
  <si>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</si>
  <si>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</si>
  <si>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</si>
  <si>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</si>
  <si>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</si>
  <si>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</si>
  <si>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</si>
  <si>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</si>
  <si>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</si>
  <si>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</si>
  <si>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</si>
  <si>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</si>
  <si>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</si>
  <si>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</si>
  <si>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</si>
  <si>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</si>
  <si>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</si>
  <si>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</si>
  <si>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</si>
  <si>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</si>
  <si>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</si>
  <si>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</si>
  <si>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</si>
  <si>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</si>
  <si>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</si>
  <si>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</si>
  <si>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</si>
  <si>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</si>
  <si>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</si>
  <si>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</si>
  <si>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</si>
  <si>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</si>
  <si>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</si>
  <si>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</si>
  <si>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</si>
  <si>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</si>
  <si>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</si>
  <si>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</si>
  <si>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</si>
  <si>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</si>
  <si>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</si>
  <si>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</si>
  <si>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</si>
  <si>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</si>
  <si>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</si>
  <si>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</si>
  <si>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</si>
  <si>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</si>
  <si>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</si>
  <si>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</si>
  <si>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</si>
  <si>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</si>
  <si>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</si>
  <si>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</si>
  <si>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</si>
  <si>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</si>
  <si>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</si>
  <si>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</si>
  <si>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</si>
  <si>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</si>
  <si>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</si>
  <si>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</si>
  <si>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</si>
  <si>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</si>
  <si>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</si>
  <si>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</si>
  <si>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</si>
  <si>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</si>
  <si>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</si>
  <si>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</si>
  <si>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</si>
  <si>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</si>
  <si>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</si>
  <si>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</si>
  <si>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</si>
  <si>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</si>
  <si>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</si>
  <si>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</si>
  <si>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</si>
  <si>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</si>
  <si>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</si>
  <si>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</si>
  <si>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</si>
  <si>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</si>
  <si>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</si>
  <si>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</si>
  <si>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</si>
  <si>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</si>
  <si>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</si>
  <si>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</si>
  <si>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</si>
  <si>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</si>
  <si>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</si>
  <si>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</si>
  <si>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</si>
  <si>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</si>
  <si>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</si>
  <si>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</si>
  <si>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</si>
  <si>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</si>
  <si>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</si>
  <si>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</si>
  <si>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</si>
  <si>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</si>
  <si>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</si>
  <si>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</si>
  <si>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</si>
  <si>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</si>
  <si>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</si>
  <si>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</si>
  <si>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</si>
  <si>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</si>
  <si>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</si>
  <si>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</si>
  <si>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</si>
  <si>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</si>
  <si>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</si>
  <si>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</si>
  <si>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</si>
  <si>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</si>
  <si>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</si>
  <si>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</si>
  <si>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</si>
  <si>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</si>
  <si>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</si>
  <si>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</si>
  <si>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</si>
  <si>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</si>
  <si>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</si>
  <si>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</si>
  <si>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</si>
  <si>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</si>
  <si>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</si>
  <si>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</si>
  <si>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</si>
  <si>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</si>
  <si>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</si>
  <si>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</si>
  <si>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</si>
  <si>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</si>
  <si>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</si>
  <si>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</si>
  <si>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</si>
  <si>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</si>
  <si>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</si>
  <si>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</si>
  <si>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</si>
  <si>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</si>
  <si>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</si>
  <si>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</si>
  <si>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</si>
  <si>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</si>
  <si>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</si>
  <si>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</si>
  <si>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</si>
  <si>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</si>
  <si>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</si>
  <si>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</si>
  <si>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</si>
  <si>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</si>
  <si>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</si>
  <si>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</si>
  <si>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</si>
  <si>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</si>
  <si>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</si>
  <si>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</si>
  <si>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</si>
  <si>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</si>
  <si>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</si>
  <si>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</si>
  <si>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</si>
  <si>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</si>
  <si>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</si>
  <si>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</si>
  <si>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</si>
  <si>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</si>
  <si>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</si>
  <si>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</si>
  <si>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</si>
  <si>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</si>
  <si>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</si>
  <si>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</si>
  <si>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</si>
  <si>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</si>
  <si>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</si>
  <si>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</si>
  <si>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</si>
  <si>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</si>
  <si>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</si>
  <si>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</si>
  <si>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</si>
  <si>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</si>
  <si>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</si>
  <si>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</si>
  <si>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</si>
  <si>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</si>
  <si>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</si>
  <si>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</si>
  <si>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</si>
  <si>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</si>
  <si>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</si>
  <si>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</si>
  <si>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</si>
  <si>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</si>
  <si>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</si>
  <si>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</si>
  <si>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</si>
  <si>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</si>
  <si>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</si>
  <si>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</si>
  <si>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</si>
  <si>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</si>
  <si>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</si>
  <si>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</si>
  <si>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</si>
  <si>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</si>
  <si>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</si>
  <si>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</si>
  <si>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</si>
  <si>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</si>
  <si>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</si>
  <si>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</si>
  <si>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</si>
  <si>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</si>
  <si>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</si>
  <si>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</si>
  <si>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</si>
  <si>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</si>
  <si>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</si>
  <si>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</si>
  <si>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</si>
  <si>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</si>
  <si>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</si>
  <si>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</si>
  <si>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</si>
  <si>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</si>
  <si>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</si>
  <si>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</si>
  <si>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</si>
  <si>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</si>
  <si>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</si>
  <si>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</si>
  <si>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</si>
  <si>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</si>
  <si>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</si>
  <si>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</si>
  <si>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</si>
  <si>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</si>
  <si>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</si>
  <si>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</si>
  <si>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</si>
  <si>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</si>
  <si>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</si>
  <si>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</si>
  <si>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</si>
  <si>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</si>
  <si>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</si>
  <si>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</si>
  <si>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</si>
  <si>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</si>
  <si>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</si>
  <si>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</si>
  <si>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</si>
  <si>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</si>
  <si>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</si>
  <si>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</si>
  <si>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</si>
  <si>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</si>
  <si>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</si>
  <si>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</si>
  <si>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</si>
  <si>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</si>
  <si>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</si>
  <si>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</si>
  <si>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</si>
  <si>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</si>
  <si>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</si>
  <si>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</si>
  <si>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</si>
  <si>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</si>
  <si>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</si>
  <si>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</si>
  <si>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</si>
  <si>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</si>
  <si>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</si>
  <si>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</si>
  <si>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</si>
  <si>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</si>
  <si>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</si>
  <si>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</si>
  <si>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</si>
  <si>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</si>
  <si>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</si>
  <si>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</si>
  <si>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</si>
  <si>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</si>
  <si>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</si>
  <si>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</si>
  <si>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</si>
  <si>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</si>
  <si>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</si>
  <si>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</si>
  <si>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</si>
  <si>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</si>
  <si>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</si>
  <si>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</si>
  <si>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</si>
  <si>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</si>
  <si>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</si>
  <si>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</si>
  <si>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</si>
  <si>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</si>
  <si>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</si>
  <si>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</si>
  <si>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</si>
  <si>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</si>
  <si>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</si>
  <si>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</si>
  <si>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</si>
  <si>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</si>
  <si>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</si>
  <si>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</si>
  <si>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</si>
  <si>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</si>
  <si>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</si>
  <si>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</si>
  <si>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</si>
  <si>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</si>
  <si>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</si>
  <si>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</si>
  <si>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</si>
  <si>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</si>
  <si>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</si>
  <si>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</si>
  <si>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</si>
  <si>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</si>
  <si>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</si>
  <si>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</si>
  <si>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</si>
  <si>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</si>
  <si>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</si>
  <si>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</si>
  <si>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</si>
  <si>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</si>
  <si>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</si>
  <si>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</si>
  <si>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</si>
  <si>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</si>
  <si>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</si>
  <si>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</si>
  <si>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</si>
  <si>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</si>
  <si>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</si>
  <si>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</si>
  <si>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</si>
  <si>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</si>
  <si>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</si>
  <si>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</si>
  <si>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</si>
  <si>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</si>
  <si>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</si>
  <si>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</si>
  <si>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</si>
  <si>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</si>
  <si>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</si>
  <si>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</si>
  <si>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</si>
  <si>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</si>
  <si>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</si>
  <si>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</si>
  <si>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</si>
  <si>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</si>
  <si>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</si>
  <si>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</si>
  <si>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</si>
  <si>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</si>
  <si>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</si>
  <si>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</si>
  <si>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</si>
  <si>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</si>
  <si>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</si>
  <si>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</si>
  <si>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</si>
  <si>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</si>
  <si>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</si>
  <si>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</si>
  <si>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</si>
  <si>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</si>
  <si>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</si>
  <si>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</si>
  <si>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</si>
  <si>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</si>
  <si>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</si>
  <si>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</si>
  <si>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</si>
  <si>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</si>
  <si>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</si>
  <si>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</si>
  <si>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</si>
  <si>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</si>
  <si>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</si>
  <si>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</si>
  <si>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</si>
  <si>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</si>
  <si>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</si>
  <si>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</si>
  <si>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</si>
  <si>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</si>
  <si>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</si>
  <si>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</si>
  <si>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</si>
  <si>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</si>
  <si>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</si>
  <si>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</si>
  <si>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</si>
  <si>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</si>
  <si>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</si>
  <si>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</si>
  <si>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</si>
  <si>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</si>
  <si>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</si>
  <si>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</si>
  <si>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</si>
  <si>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</si>
  <si>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</si>
  <si>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</si>
  <si>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</si>
  <si>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</si>
  <si>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</si>
  <si>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</si>
  <si>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</si>
  <si>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</si>
  <si>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</si>
  <si>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</si>
  <si>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</si>
  <si>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</si>
  <si>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</si>
  <si>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</si>
  <si>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</si>
  <si>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</si>
  <si>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</si>
  <si>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</si>
  <si>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</si>
  <si>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</si>
  <si>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</si>
  <si>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</si>
  <si>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</si>
  <si>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</si>
  <si>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</si>
  <si>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</si>
  <si>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</si>
  <si>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</si>
  <si>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</si>
  <si>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</si>
  <si>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</si>
  <si>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</si>
  <si>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</si>
  <si>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</si>
  <si>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</si>
  <si>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</si>
  <si>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</si>
  <si>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</si>
  <si>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</si>
  <si>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</si>
  <si>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</si>
  <si>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</si>
  <si>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</si>
  <si>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</si>
  <si>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</si>
  <si>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</si>
  <si>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</si>
  <si>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</si>
  <si>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</si>
  <si>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</si>
  <si>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</si>
  <si>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</si>
  <si>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</si>
  <si>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</si>
  <si>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</si>
  <si>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</si>
  <si>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</si>
  <si>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</si>
  <si>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</si>
  <si>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</si>
  <si>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</si>
  <si>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</si>
  <si>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</si>
  <si>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</si>
  <si>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</si>
  <si>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</si>
  <si>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</si>
  <si>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</si>
  <si>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</si>
  <si>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</si>
  <si>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</si>
  <si>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</si>
  <si>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</si>
  <si>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</si>
  <si>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</si>
  <si>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</si>
  <si>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</si>
  <si>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</si>
  <si>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</si>
  <si>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</si>
  <si>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</si>
  <si>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</si>
  <si>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</si>
  <si>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</si>
  <si>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</si>
  <si>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</si>
  <si>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</si>
  <si>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</si>
  <si>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</si>
  <si>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</si>
  <si>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</si>
  <si>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</si>
  <si>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</si>
  <si>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</si>
  <si>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</si>
  <si>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</si>
  <si>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</si>
  <si>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</si>
  <si>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</si>
  <si>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</si>
  <si>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</si>
  <si>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</si>
  <si>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</si>
  <si>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</si>
  <si>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</si>
  <si>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</si>
  <si>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</si>
  <si>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</si>
  <si>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</si>
  <si>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</si>
  <si>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</si>
  <si>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</si>
  <si>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</si>
  <si>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</si>
  <si>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</si>
  <si>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</si>
  <si>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</si>
  <si>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</si>
  <si>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</si>
  <si>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</si>
  <si>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</si>
  <si>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</si>
  <si>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</si>
  <si>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</si>
  <si>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</si>
  <si>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</si>
  <si>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</si>
  <si>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</si>
  <si>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</si>
  <si>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</si>
  <si>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</si>
  <si>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</si>
  <si>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</si>
  <si>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</si>
  <si>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</si>
  <si>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</si>
  <si>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</si>
  <si>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</si>
  <si>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</si>
  <si>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</si>
  <si>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</si>
  <si>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</si>
  <si>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</si>
  <si>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</si>
  <si>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</si>
  <si>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</si>
  <si>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</si>
  <si>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</si>
  <si>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</si>
  <si>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</si>
  <si>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</si>
  <si>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</si>
  <si>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</si>
  <si>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</si>
  <si>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</si>
  <si>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</si>
  <si>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</si>
  <si>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</si>
  <si>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</si>
  <si>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</si>
  <si>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</si>
  <si>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</si>
  <si>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</si>
  <si>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</si>
  <si>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</si>
  <si>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</si>
  <si>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</si>
  <si>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</si>
  <si>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</si>
  <si>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</si>
  <si>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</si>
  <si>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</si>
  <si>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</si>
  <si>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</si>
  <si>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</si>
  <si>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</si>
  <si>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</si>
  <si>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</si>
  <si>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</si>
  <si>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</si>
  <si>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</si>
  <si>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</si>
  <si>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</si>
  <si>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</si>
  <si>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</si>
  <si>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</si>
  <si>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</si>
  <si>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</si>
  <si>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</si>
  <si>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</si>
  <si>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</si>
  <si>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</si>
  <si>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</si>
  <si>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</si>
  <si>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</si>
  <si>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</si>
  <si>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</si>
  <si>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</si>
  <si>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</si>
  <si>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</si>
  <si>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</si>
  <si>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</si>
  <si>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</si>
  <si>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</si>
  <si>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</si>
  <si>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</si>
  <si>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</si>
  <si>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</si>
  <si>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</si>
  <si>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</si>
  <si>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</si>
  <si>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</si>
  <si>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</si>
  <si>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</si>
  <si>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</si>
  <si>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</si>
  <si>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</si>
  <si>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</si>
  <si>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</si>
  <si>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</si>
  <si>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</si>
  <si>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</si>
  <si>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</si>
  <si>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</si>
  <si>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</si>
  <si>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</si>
  <si>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</si>
  <si>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</si>
  <si>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</si>
  <si>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</si>
  <si>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</si>
  <si>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</si>
  <si>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</si>
  <si>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</si>
  <si>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</si>
  <si>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</si>
  <si>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</si>
  <si>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</si>
  <si>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</si>
  <si>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</si>
  <si>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</si>
  <si>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</si>
  <si>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</si>
  <si>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</si>
  <si>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</si>
  <si>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</si>
  <si>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</si>
  <si>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</si>
  <si>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</si>
  <si>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</si>
  <si>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</si>
  <si>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</si>
  <si>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</si>
  <si>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</si>
  <si>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</si>
  <si>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</si>
  <si>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</si>
  <si>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</si>
  <si>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</si>
  <si>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</si>
  <si>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</si>
  <si>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</si>
  <si>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</si>
  <si>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</si>
  <si>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</si>
  <si>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</si>
  <si>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</si>
  <si>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</si>
  <si>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</si>
  <si>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</si>
  <si>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</si>
  <si>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</si>
  <si>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</si>
  <si>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</si>
  <si>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</si>
  <si>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</si>
  <si>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</si>
  <si>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</si>
  <si>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</si>
  <si>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</si>
  <si>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</si>
  <si>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</si>
  <si>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</si>
  <si>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</si>
  <si>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</si>
  <si>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</si>
  <si>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</si>
  <si>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</si>
  <si>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</si>
  <si>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</si>
  <si>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</si>
  <si>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</si>
  <si>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</si>
  <si>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</si>
  <si>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</si>
  <si>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</si>
  <si>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</si>
  <si>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</si>
  <si>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</si>
  <si>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</si>
  <si>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</si>
  <si>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</si>
  <si>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</si>
  <si>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</si>
  <si>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</si>
  <si>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</si>
  <si>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</si>
  <si>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</si>
  <si>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</si>
  <si>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</si>
  <si>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</si>
  <si>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</si>
  <si>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</si>
  <si>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</si>
  <si>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</si>
  <si>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</si>
  <si>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</si>
  <si>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</si>
  <si>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</si>
  <si>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</si>
  <si>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</si>
  <si>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</si>
  <si>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</si>
  <si>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</si>
  <si>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</si>
  <si>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</si>
  <si>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</si>
  <si>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</si>
  <si>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</si>
  <si>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</si>
  <si>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</si>
  <si>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</si>
  <si>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</si>
  <si>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</si>
  <si>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</si>
  <si>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</si>
  <si>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</si>
  <si>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</si>
  <si>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</si>
  <si>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</si>
  <si>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</si>
  <si>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</si>
  <si>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</si>
  <si>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</si>
  <si>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</si>
  <si>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</si>
  <si>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</si>
  <si>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</si>
  <si>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</si>
  <si>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</si>
  <si>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</si>
  <si>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</si>
  <si>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</si>
  <si>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</si>
  <si>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</si>
  <si>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</si>
  <si>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</si>
  <si>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</si>
  <si>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</si>
  <si>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</si>
  <si>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</si>
  <si>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</si>
  <si>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</si>
  <si>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</si>
  <si>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</si>
  <si>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</si>
  <si>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</si>
  <si>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</si>
  <si>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</si>
  <si>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</si>
  <si>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</si>
  <si>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</si>
  <si>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</si>
  <si>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</si>
  <si>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</si>
  <si>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</si>
  <si>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</si>
  <si>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</si>
  <si>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</si>
  <si>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</si>
  <si>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</si>
  <si>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</si>
  <si>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</si>
  <si>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</si>
  <si>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</si>
  <si>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</si>
  <si>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</si>
  <si>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</si>
  <si>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</si>
  <si>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</si>
  <si>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</si>
  <si>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</si>
  <si>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</si>
  <si>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</si>
  <si>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</si>
  <si>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</si>
  <si>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</si>
  <si>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</si>
  <si>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</si>
  <si>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</si>
  <si>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</si>
  <si>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</si>
  <si>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</si>
  <si>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</si>
  <si>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</si>
  <si>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</si>
  <si>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</si>
  <si>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</si>
  <si>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</si>
  <si>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</si>
  <si>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</si>
  <si>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</si>
  <si>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</si>
  <si>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</si>
  <si>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</si>
  <si>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</si>
  <si>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</si>
  <si>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</si>
  <si>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</si>
  <si>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</si>
  <si>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</si>
  <si>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</si>
  <si>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</si>
  <si>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</si>
  <si>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</si>
  <si>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</si>
  <si>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</si>
  <si>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</si>
  <si>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</si>
  <si>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</si>
  <si>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</si>
  <si>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</si>
  <si>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</si>
  <si>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</si>
  <si>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</si>
  <si>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</si>
  <si>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</si>
  <si>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</si>
  <si>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</si>
  <si>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</si>
  <si>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</si>
  <si>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</si>
  <si>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</si>
  <si>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</si>
  <si>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</si>
  <si>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</si>
  <si>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</si>
  <si>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</si>
  <si>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</si>
  <si>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</si>
  <si>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</si>
  <si>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</si>
  <si>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</si>
  <si>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</si>
  <si>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</si>
  <si>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</si>
  <si>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</si>
  <si>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</si>
  <si>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</si>
  <si>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</si>
  <si>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</si>
  <si>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</si>
  <si>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</si>
  <si>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</si>
  <si>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</si>
  <si>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</si>
  <si>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</si>
  <si>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</si>
  <si>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</si>
  <si>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</si>
  <si>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</si>
  <si>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</si>
  <si>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</si>
  <si>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</si>
  <si>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</si>
  <si>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</si>
  <si>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</si>
  <si>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</si>
  <si>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</si>
  <si>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</si>
  <si>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</si>
  <si>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</si>
  <si>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</si>
  <si>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</si>
  <si>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</si>
  <si>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</si>
  <si>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</si>
  <si>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</si>
  <si>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</si>
  <si>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</si>
  <si>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</si>
  <si>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</si>
  <si>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</si>
  <si>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</si>
  <si>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</si>
  <si>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</si>
  <si>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</si>
  <si>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</si>
  <si>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</si>
  <si>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</si>
  <si>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</si>
  <si>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</si>
  <si>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</si>
  <si>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</si>
  <si>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</si>
  <si>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</si>
  <si>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</si>
  <si>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</si>
  <si>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</si>
  <si>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</si>
  <si>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</si>
  <si>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</si>
  <si>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</si>
  <si>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</si>
  <si>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</si>
  <si>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</si>
  <si>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</si>
  <si>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</si>
  <si>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</si>
  <si>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</si>
  <si>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</si>
  <si>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</si>
  <si>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</si>
  <si>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</si>
  <si>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</si>
  <si>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</si>
  <si>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</si>
  <si>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</si>
  <si>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</si>
  <si>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</si>
  <si>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</si>
  <si>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</si>
  <si>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</si>
  <si>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</si>
  <si>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</si>
  <si>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</si>
  <si>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</si>
  <si>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</si>
  <si>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</si>
  <si>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</si>
  <si>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</si>
  <si>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</si>
  <si>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</si>
  <si>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</si>
  <si>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</si>
  <si>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</si>
  <si>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</si>
  <si>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</si>
  <si>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</si>
  <si>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</si>
  <si>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</si>
  <si>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</si>
  <si>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</si>
  <si>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</si>
  <si>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</si>
  <si>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</si>
  <si>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</si>
  <si>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</si>
  <si>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</si>
  <si>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</si>
  <si>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</si>
  <si>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</si>
  <si>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</si>
  <si>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</si>
  <si>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</si>
  <si>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</si>
  <si>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</si>
  <si>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</si>
  <si>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</si>
  <si>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</si>
  <si>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</si>
  <si>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</si>
  <si>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</si>
  <si>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</si>
  <si>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</si>
  <si>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</si>
  <si>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</si>
  <si>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</si>
  <si>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</si>
  <si>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</si>
  <si>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</si>
  <si>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</si>
  <si>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</si>
  <si>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</si>
  <si>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</si>
  <si>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</si>
  <si>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</si>
  <si>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</si>
  <si>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</si>
  <si>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</si>
  <si>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</si>
  <si>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</si>
  <si>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</si>
  <si>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</si>
  <si>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</si>
  <si>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</si>
  <si>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</si>
  <si>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</si>
  <si>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</si>
  <si>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</si>
  <si>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</si>
  <si>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</si>
  <si>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</si>
  <si>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</si>
  <si>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</si>
  <si>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</si>
  <si>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</si>
  <si>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</si>
  <si>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</si>
  <si>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</si>
  <si>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</si>
  <si>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</si>
  <si>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</si>
  <si>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</si>
  <si>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</si>
  <si>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</si>
  <si>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</si>
  <si>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</si>
  <si>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</si>
  <si>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</si>
  <si>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</si>
  <si>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</si>
  <si>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</si>
  <si>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</si>
  <si>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</si>
  <si>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</si>
  <si>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</si>
  <si>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</si>
  <si>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</si>
  <si>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</si>
  <si>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</si>
  <si>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</si>
  <si>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</si>
  <si>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</si>
  <si>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</si>
  <si>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</si>
  <si>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</si>
  <si>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</si>
  <si>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</si>
  <si>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</si>
  <si>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</si>
  <si>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</si>
  <si>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</si>
  <si>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</si>
  <si>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</si>
  <si>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</si>
  <si>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</si>
  <si>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</si>
  <si>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</si>
  <si>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</si>
  <si>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</si>
  <si>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</si>
  <si>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</si>
  <si>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</si>
  <si>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</si>
  <si>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</si>
  <si>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</si>
  <si>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</si>
  <si>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</si>
  <si>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</si>
  <si>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</si>
  <si>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</si>
  <si>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</si>
  <si>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</si>
  <si>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</si>
  <si>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</si>
  <si>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</si>
  <si>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</si>
  <si>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</si>
  <si>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</si>
  <si>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</si>
  <si>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</si>
  <si>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</si>
  <si>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</si>
  <si>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</si>
  <si>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</si>
  <si>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</si>
  <si>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</si>
  <si>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</si>
  <si>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</si>
  <si>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</si>
  <si>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</si>
  <si>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</si>
  <si>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</si>
  <si>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</si>
  <si>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</si>
  <si>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</si>
  <si>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</si>
  <si>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</si>
  <si>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</si>
  <si>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</si>
  <si>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</si>
  <si>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</si>
  <si>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</si>
  <si>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</si>
  <si>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</si>
  <si>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</si>
  <si>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</si>
  <si>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</si>
  <si>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</si>
  <si>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</si>
  <si>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</si>
  <si>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</si>
  <si>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</si>
  <si>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</si>
  <si>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</si>
  <si>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</si>
  <si>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</si>
  <si>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</si>
  <si>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</si>
  <si>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</si>
  <si>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</si>
  <si>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</si>
  <si>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</si>
  <si>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</si>
  <si>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</si>
  <si>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</si>
  <si>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</si>
  <si>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</si>
  <si>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</si>
  <si>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</si>
  <si>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</si>
  <si>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</si>
  <si>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</si>
  <si>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</si>
  <si>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</si>
  <si>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</si>
  <si>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</si>
  <si>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</si>
  <si>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</si>
  <si>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</si>
  <si>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</si>
  <si>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</si>
  <si>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</si>
  <si>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</si>
  <si>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</si>
  <si>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</si>
  <si>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</si>
  <si>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</si>
  <si>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</si>
  <si>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</si>
  <si>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</si>
  <si>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</si>
  <si>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</si>
  <si>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</si>
  <si>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</si>
  <si>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</si>
  <si>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</si>
  <si>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</si>
  <si>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</si>
  <si>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</si>
  <si>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</si>
  <si>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</si>
  <si>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</si>
  <si>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</si>
  <si>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</si>
  <si>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</si>
  <si>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</si>
  <si>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</si>
  <si>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</si>
  <si>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</si>
  <si>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</si>
  <si>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</si>
  <si>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</si>
  <si>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</si>
  <si>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</si>
  <si>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</si>
  <si>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</si>
  <si>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</si>
  <si>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</si>
  <si>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</si>
  <si>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</si>
  <si>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</si>
  <si>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</si>
  <si>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</si>
  <si>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</si>
  <si>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</si>
  <si>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</si>
  <si>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</si>
  <si>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</si>
  <si>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</si>
  <si>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</si>
  <si>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</si>
  <si>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</si>
  <si>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</si>
  <si>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</si>
  <si>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</si>
  <si>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</si>
  <si>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</si>
  <si>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</si>
  <si>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</si>
  <si>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</si>
  <si>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</si>
  <si>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</si>
  <si>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</si>
  <si>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</si>
  <si>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</si>
  <si>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</si>
  <si>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</si>
  <si>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</si>
  <si>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</si>
  <si>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</si>
  <si>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</si>
  <si>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</si>
  <si>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</si>
  <si>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</si>
  <si>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</si>
  <si>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</si>
  <si>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</si>
  <si>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</si>
  <si>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</si>
  <si>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</si>
  <si>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</si>
  <si>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</si>
  <si>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</si>
  <si>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</si>
  <si>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</si>
  <si>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</si>
  <si>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</si>
  <si>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</si>
  <si>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</si>
  <si>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</si>
  <si>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</si>
  <si>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</si>
  <si>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</si>
  <si>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</si>
  <si>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</si>
  <si>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</si>
  <si>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</si>
  <si>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</si>
  <si>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</si>
  <si>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</si>
  <si>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</si>
  <si>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</si>
  <si>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</si>
  <si>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</si>
  <si>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</si>
  <si>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</si>
  <si>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</si>
  <si>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</si>
  <si>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</si>
  <si>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</si>
  <si>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</si>
  <si>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</si>
  <si>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</si>
  <si>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</si>
  <si>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</si>
  <si>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</si>
  <si>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</si>
  <si>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</si>
  <si>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</si>
  <si>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</si>
  <si>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</si>
  <si>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</si>
  <si>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</si>
  <si>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</si>
  <si>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</si>
  <si>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</si>
  <si>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</si>
  <si>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</si>
  <si>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</si>
  <si>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</si>
  <si>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</si>
  <si>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</si>
  <si>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</si>
  <si>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</si>
  <si>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</si>
  <si>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</si>
  <si>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</si>
  <si>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</si>
  <si>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</si>
  <si>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</si>
  <si>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</si>
  <si>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</si>
  <si>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</si>
  <si>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</si>
  <si>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</si>
  <si>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</si>
  <si>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</si>
  <si>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</si>
  <si>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</si>
  <si>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</si>
  <si>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</si>
  <si>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</si>
  <si>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</si>
  <si>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</si>
  <si>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</si>
  <si>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</si>
  <si>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</si>
  <si>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</si>
  <si>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</si>
  <si>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</si>
  <si>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</si>
  <si>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</si>
  <si>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</si>
  <si>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</si>
  <si>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</si>
  <si>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</si>
  <si>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</si>
  <si>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</si>
  <si>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</si>
  <si>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</si>
  <si>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</si>
  <si>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</si>
  <si>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</si>
  <si>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</si>
  <si>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</si>
  <si>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</si>
  <si>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</si>
  <si>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</si>
  <si>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</si>
  <si>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</si>
  <si>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</si>
  <si>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</si>
  <si>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</si>
  <si>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</si>
  <si>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</si>
  <si>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</si>
  <si>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</si>
  <si>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</si>
  <si>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</si>
  <si>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</si>
  <si>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</si>
  <si>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</si>
  <si>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</si>
  <si>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</si>
  <si>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</si>
  <si>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</si>
  <si>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</si>
  <si>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</si>
  <si>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</si>
  <si>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</si>
  <si>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</si>
  <si>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</si>
  <si>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</si>
  <si>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</si>
  <si>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</si>
  <si>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</si>
  <si>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</si>
  <si>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</si>
  <si>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</si>
  <si>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</si>
  <si>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</si>
  <si>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</si>
  <si>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</si>
  <si>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</si>
  <si>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</si>
  <si>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</si>
  <si>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</si>
  <si>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</si>
  <si>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</si>
  <si>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</si>
  <si>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</si>
  <si>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</si>
  <si>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</si>
  <si>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</si>
  <si>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</si>
  <si>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</si>
  <si>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</si>
  <si>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</si>
  <si>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</si>
  <si>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</si>
  <si>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</si>
  <si>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</si>
  <si>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</si>
  <si>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</si>
  <si>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</si>
  <si>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</si>
  <si>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</si>
  <si>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</si>
  <si>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</si>
  <si>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</si>
  <si>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</si>
  <si>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</si>
  <si>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</si>
  <si>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</si>
  <si>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</si>
  <si>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</si>
  <si>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</si>
  <si>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</si>
  <si>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</si>
  <si>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</si>
  <si>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</si>
  <si>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</si>
  <si>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</si>
  <si>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</si>
  <si>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</si>
  <si>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</si>
  <si>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</si>
  <si>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</si>
  <si>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</si>
  <si>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</si>
  <si>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</si>
  <si>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</si>
  <si>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</si>
  <si>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</si>
  <si>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</si>
  <si>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</si>
  <si>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</si>
  <si>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</si>
  <si>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</si>
  <si>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</si>
  <si>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</si>
  <si>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</si>
  <si>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</si>
  <si>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</si>
  <si>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</si>
  <si>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</si>
  <si>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</si>
  <si>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</si>
  <si>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</si>
  <si>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</si>
  <si>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</si>
  <si>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</si>
  <si>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</si>
  <si>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</si>
  <si>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</si>
  <si>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</si>
  <si>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</si>
  <si>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</si>
  <si>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</si>
  <si>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</si>
  <si>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</si>
  <si>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</si>
  <si>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</si>
  <si>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</si>
  <si>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</si>
  <si>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</si>
  <si>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</si>
  <si>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</si>
  <si>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</si>
  <si>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</si>
  <si>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</si>
  <si>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</si>
  <si>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</si>
  <si>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</si>
  <si>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</si>
  <si>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</si>
  <si>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</si>
  <si>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</si>
  <si>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</si>
  <si>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</si>
  <si>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</si>
  <si>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</si>
  <si>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</si>
  <si>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</si>
  <si>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</si>
  <si>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</si>
  <si>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</si>
  <si>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</si>
  <si>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</si>
  <si>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</si>
  <si>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</si>
  <si>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</si>
  <si>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</si>
  <si>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</si>
  <si>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</si>
  <si>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</si>
  <si>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</si>
  <si>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</si>
  <si>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</si>
  <si>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</si>
  <si>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</si>
  <si>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</si>
  <si>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</si>
  <si>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</si>
  <si>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</si>
  <si>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</si>
  <si>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</si>
  <si>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</si>
  <si>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</si>
  <si>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</si>
  <si>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</si>
  <si>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</si>
  <si>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</si>
  <si>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</si>
  <si>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</si>
  <si>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</si>
  <si>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</si>
  <si>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</si>
  <si>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</si>
  <si>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</si>
  <si>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</si>
  <si>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</si>
  <si>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</si>
  <si>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</si>
  <si>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</si>
  <si>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</si>
  <si>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</si>
  <si>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</si>
  <si>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</si>
  <si>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</si>
  <si>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</si>
  <si>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</si>
  <si>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</si>
  <si>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</si>
  <si>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</si>
  <si>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</si>
  <si>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</si>
  <si>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</si>
  <si>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</si>
  <si>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</si>
  <si>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</si>
  <si>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</si>
  <si>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</si>
  <si>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</si>
  <si>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</si>
  <si>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</si>
  <si>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</si>
  <si>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</si>
  <si>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</si>
  <si>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</si>
  <si>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</si>
  <si>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</si>
  <si>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</si>
  <si>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</si>
  <si>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</si>
  <si>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</si>
  <si>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</si>
  <si>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</si>
  <si>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</si>
  <si>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</si>
  <si>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</si>
  <si>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</si>
  <si>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</si>
  <si>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</si>
  <si>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</si>
  <si>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</si>
  <si>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</si>
  <si>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</si>
  <si>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</si>
  <si>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</si>
  <si>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</si>
  <si>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</si>
  <si>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</si>
  <si>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</si>
  <si>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</si>
  <si>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</si>
  <si>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</si>
  <si>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</si>
  <si>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</si>
  <si>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</si>
  <si>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</si>
  <si>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</si>
  <si>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</si>
  <si>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</si>
  <si>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</si>
  <si>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</si>
  <si>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</si>
  <si>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</si>
  <si>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</si>
  <si>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</si>
  <si>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</si>
  <si>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</si>
  <si>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</si>
  <si>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</si>
  <si>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</si>
  <si>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</si>
  <si>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</si>
  <si>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</si>
  <si>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</si>
  <si>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</si>
  <si>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</si>
  <si>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</si>
  <si>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</si>
  <si>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</si>
  <si>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</si>
  <si>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</si>
  <si>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</si>
  <si>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</si>
  <si>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</si>
  <si>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</si>
  <si>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</si>
  <si>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</si>
  <si>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</si>
  <si>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</si>
  <si>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</si>
  <si>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</si>
  <si>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</si>
  <si>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</si>
  <si>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</si>
  <si>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</si>
  <si>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</si>
  <si>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</si>
  <si>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</si>
  <si>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</si>
  <si>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</si>
  <si>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</si>
  <si>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</si>
  <si>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</si>
  <si>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</si>
  <si>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</si>
  <si>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</si>
  <si>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</si>
  <si>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</si>
  <si>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</si>
  <si>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</si>
  <si>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</si>
  <si>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</si>
  <si>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</si>
  <si>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</si>
  <si>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</si>
  <si>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</si>
  <si>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</si>
  <si>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</si>
  <si>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</si>
  <si>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</si>
  <si>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</si>
  <si>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</si>
  <si>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</si>
  <si>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</si>
  <si>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</si>
  <si>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</si>
  <si>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</si>
  <si>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</si>
  <si>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</si>
  <si>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</si>
  <si>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</si>
  <si>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</si>
  <si>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</si>
  <si>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</si>
  <si>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</si>
  <si>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</si>
  <si>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</si>
  <si>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</si>
  <si>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</si>
  <si>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</si>
  <si>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</si>
  <si>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</si>
  <si>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</si>
  <si>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</si>
  <si>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</si>
  <si>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</si>
  <si>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</si>
  <si>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</si>
  <si>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</si>
  <si>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</si>
  <si>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</si>
  <si>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</si>
  <si>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</si>
  <si>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</si>
  <si>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</si>
  <si>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</si>
  <si>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</si>
  <si>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</si>
  <si>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</si>
  <si>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</si>
  <si>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</si>
  <si>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</si>
  <si>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</si>
  <si>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</si>
  <si>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</si>
  <si>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</si>
  <si>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</si>
  <si>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</si>
  <si>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</si>
  <si>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</si>
  <si>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</si>
  <si>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</si>
  <si>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</si>
  <si>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</si>
  <si>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</si>
  <si>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</si>
  <si>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</si>
  <si>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</si>
  <si>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</si>
  <si>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</si>
  <si>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</si>
  <si>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</si>
  <si>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</si>
  <si>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</si>
  <si>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</si>
  <si>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</si>
  <si>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</si>
  <si>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</si>
  <si>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</si>
  <si>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</si>
  <si>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</si>
  <si>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</si>
  <si>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</si>
  <si>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</si>
  <si>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</si>
  <si>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</si>
  <si>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</si>
  <si>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</si>
  <si>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</si>
  <si>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</si>
  <si>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</si>
  <si>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</si>
  <si>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</si>
  <si>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</si>
  <si>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</si>
  <si>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</si>
  <si>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</si>
  <si>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</si>
  <si>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</si>
  <si>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</si>
  <si>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</si>
  <si>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</si>
  <si>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</si>
  <si>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</si>
  <si>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</si>
  <si>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</si>
  <si>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</si>
  <si>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</si>
  <si>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</si>
  <si>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</si>
  <si>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</si>
  <si>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</si>
  <si>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</si>
  <si>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</si>
  <si>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</si>
  <si>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</si>
  <si>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</si>
  <si>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</si>
  <si>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</si>
  <si>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</si>
  <si>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</si>
  <si>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</si>
  <si>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</si>
  <si>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</si>
  <si>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</si>
  <si>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</si>
  <si>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</si>
  <si>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</si>
  <si>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</si>
  <si>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</si>
  <si>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</si>
  <si>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</si>
  <si>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</si>
  <si>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</si>
  <si>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</si>
  <si>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</si>
  <si>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</si>
  <si>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</si>
  <si>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</si>
  <si>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</si>
  <si>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</si>
  <si>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</si>
  <si>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</si>
  <si>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</si>
  <si>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</si>
  <si>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</si>
  <si>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</si>
  <si>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</si>
  <si>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</si>
  <si>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</si>
  <si>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</si>
  <si>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</si>
  <si>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</si>
  <si>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</si>
  <si>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</si>
  <si>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</si>
  <si>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</si>
  <si>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</si>
  <si>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</si>
  <si>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</si>
  <si>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</si>
  <si>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</si>
  <si>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</si>
  <si>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</si>
  <si>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</si>
  <si>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</si>
  <si>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</si>
  <si>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</si>
  <si>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</si>
  <si>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</si>
  <si>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</si>
  <si>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</si>
  <si>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</si>
  <si>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</si>
  <si>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</si>
  <si>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</si>
  <si>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</si>
  <si>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</si>
  <si>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</si>
  <si>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</si>
  <si>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</si>
  <si>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</si>
  <si>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</si>
  <si>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</si>
  <si>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</si>
  <si>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</si>
  <si>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</si>
  <si>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</si>
  <si>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</si>
  <si>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</si>
  <si>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</si>
  <si>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</si>
  <si>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</si>
  <si>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</si>
  <si>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</si>
  <si>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</si>
  <si>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</si>
  <si>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</si>
  <si>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</si>
  <si>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</si>
  <si>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</si>
  <si>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</si>
  <si>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</si>
  <si>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</si>
  <si>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</si>
  <si>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</si>
  <si>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</si>
  <si>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</si>
  <si>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</si>
  <si>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</si>
  <si>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</si>
  <si>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</si>
  <si>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</si>
  <si>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</si>
  <si>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</si>
  <si>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</si>
  <si>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</si>
  <si>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</si>
  <si>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</si>
  <si>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</si>
  <si>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</si>
  <si>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</si>
  <si>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</si>
  <si>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</si>
  <si>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</si>
  <si>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</si>
  <si>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</si>
  <si>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</si>
  <si>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</si>
  <si>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</si>
  <si>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</si>
  <si>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</si>
  <si>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</si>
  <si>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</si>
  <si>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</si>
  <si>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</si>
  <si>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</si>
  <si>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</si>
  <si>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</si>
  <si>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</si>
  <si>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</si>
  <si>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</si>
  <si>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</si>
  <si>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</si>
  <si>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</si>
  <si>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</si>
  <si>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</si>
  <si>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</si>
  <si>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</si>
  <si>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</si>
  <si>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</si>
  <si>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</si>
  <si>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</si>
  <si>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</si>
  <si>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</si>
  <si>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</si>
  <si>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</si>
  <si>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</si>
  <si>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</si>
  <si>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</si>
  <si>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</si>
  <si>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</si>
  <si>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</si>
  <si>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</si>
  <si>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</si>
  <si>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</si>
  <si>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</si>
  <si>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</si>
  <si>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</si>
  <si>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</si>
  <si>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</si>
  <si>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</si>
  <si>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</si>
  <si>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</si>
  <si>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</si>
  <si>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</si>
  <si>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</si>
  <si>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</si>
  <si>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</si>
  <si>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</si>
  <si>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</si>
  <si>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</si>
  <si>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</si>
  <si>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</si>
  <si>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</si>
  <si>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</si>
  <si>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</si>
  <si>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</si>
  <si>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</si>
  <si>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</si>
  <si>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</si>
  <si>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</si>
  <si>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</si>
  <si>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</si>
  <si>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</si>
  <si>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</si>
  <si>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</si>
  <si>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</si>
  <si>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</si>
  <si>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</si>
  <si>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</si>
  <si>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</si>
  <si>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</si>
  <si>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</si>
  <si>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</si>
  <si>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</si>
  <si>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</si>
  <si>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</si>
  <si>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</si>
  <si>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</si>
  <si>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</si>
  <si>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</si>
  <si>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</si>
  <si>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</si>
  <si>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</si>
  <si>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</si>
  <si>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</si>
  <si>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</si>
  <si>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</si>
  <si>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</si>
  <si>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</si>
  <si>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</si>
  <si>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</si>
  <si>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</si>
  <si>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</si>
  <si>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</si>
  <si>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</si>
  <si>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</si>
  <si>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</si>
  <si>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</si>
  <si>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</si>
  <si>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</si>
  <si>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</si>
  <si>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</si>
  <si>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</si>
  <si>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</si>
  <si>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</si>
  <si>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</si>
  <si>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</si>
  <si>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</si>
  <si>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</si>
  <si>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</si>
  <si>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</si>
  <si>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</si>
  <si>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</si>
  <si>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</si>
  <si>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</si>
  <si>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</si>
  <si>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</si>
  <si>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</si>
  <si>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</si>
  <si>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</si>
  <si>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</si>
  <si>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</si>
  <si>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</si>
  <si>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</si>
  <si>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</si>
  <si>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</si>
  <si>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</si>
  <si>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</si>
  <si>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</si>
  <si>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</si>
  <si>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</si>
  <si>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</si>
  <si>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</si>
  <si>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</si>
  <si>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</si>
  <si>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</si>
  <si>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</si>
  <si>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</si>
  <si>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</si>
  <si>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</si>
  <si>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</si>
  <si>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</si>
  <si>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</si>
  <si>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</si>
  <si>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</si>
  <si>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</si>
  <si>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</si>
  <si>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</si>
  <si>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</si>
  <si>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</si>
  <si>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</si>
  <si>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</si>
  <si>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</si>
  <si>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</si>
  <si>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</si>
  <si>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</si>
  <si>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</si>
  <si>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</si>
  <si>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</si>
  <si>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</si>
  <si>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</si>
  <si>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</si>
  <si>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</si>
  <si>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</si>
  <si>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</si>
  <si>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</si>
  <si>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</si>
  <si>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</si>
  <si>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</si>
  <si>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</si>
  <si>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</si>
  <si>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</si>
  <si>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</si>
  <si>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</si>
  <si>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</si>
  <si>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</si>
  <si>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</si>
  <si>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</si>
  <si>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</si>
  <si>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</si>
  <si>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</si>
  <si>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</si>
  <si>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</si>
  <si>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</si>
  <si>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</si>
  <si>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</si>
  <si>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</si>
  <si>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</si>
  <si>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</si>
  <si>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</si>
  <si>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</si>
  <si>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</si>
  <si>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</si>
  <si>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</si>
  <si>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</si>
  <si>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</si>
  <si>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</si>
  <si>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</si>
  <si>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</si>
  <si>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</si>
  <si>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</si>
  <si>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</si>
  <si>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</si>
  <si>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</si>
  <si>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</si>
  <si>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</si>
  <si>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</si>
  <si>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</si>
  <si>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</si>
  <si>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</si>
  <si>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</si>
  <si>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</si>
  <si>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</si>
  <si>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</si>
  <si>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</si>
  <si>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</si>
  <si>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</si>
  <si>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</si>
  <si>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</si>
  <si>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</si>
  <si>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</si>
  <si>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</si>
  <si>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</si>
  <si>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</si>
  <si>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</si>
  <si>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</si>
  <si>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</si>
  <si>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</si>
  <si>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</si>
  <si>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</si>
  <si>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</si>
  <si>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</si>
  <si>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</si>
  <si>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</si>
  <si>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</si>
  <si>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</si>
  <si>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</si>
  <si>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</si>
  <si>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</si>
  <si>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</si>
  <si>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</si>
  <si>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</si>
  <si>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</si>
  <si>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</si>
  <si>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</si>
  <si>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</si>
  <si>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</si>
  <si>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</si>
  <si>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</si>
  <si>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</si>
  <si>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</si>
  <si>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</si>
  <si>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</si>
  <si>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</si>
  <si>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</si>
  <si>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</si>
  <si>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</si>
  <si>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</si>
  <si>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</si>
  <si>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</si>
  <si>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</si>
  <si>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</si>
  <si>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</si>
  <si>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</si>
  <si>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</si>
  <si>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</si>
  <si>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</si>
  <si>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</si>
  <si>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</si>
  <si>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</si>
  <si>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</si>
  <si>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</si>
  <si>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</si>
  <si>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</si>
  <si>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</si>
  <si>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</si>
  <si>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</si>
  <si>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</si>
  <si>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</si>
  <si>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</si>
  <si>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</si>
  <si>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</si>
  <si>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</si>
  <si>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</si>
  <si>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</si>
  <si>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</si>
  <si>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</si>
  <si>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</si>
  <si>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</si>
  <si>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</si>
  <si>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</si>
  <si>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</si>
  <si>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</si>
  <si>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</si>
  <si>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</si>
  <si>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</si>
  <si>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</si>
  <si>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</si>
  <si>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</si>
  <si>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</si>
  <si>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</si>
  <si>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</si>
  <si>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</si>
  <si>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</si>
  <si>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</si>
  <si>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</si>
  <si>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</si>
  <si>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</si>
  <si>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</si>
  <si>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</si>
  <si>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</si>
  <si>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</si>
  <si>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</si>
  <si>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</si>
  <si>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</si>
  <si>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</si>
  <si>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</si>
  <si>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</si>
  <si>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</si>
  <si>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</si>
  <si>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</si>
  <si>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</si>
  <si>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</si>
  <si>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</si>
  <si>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</si>
  <si>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</si>
  <si>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</si>
  <si>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</si>
  <si>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</si>
  <si>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</si>
  <si>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</si>
  <si>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</si>
  <si>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</si>
  <si>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</si>
  <si>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</si>
  <si>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</si>
  <si>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</si>
  <si>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</si>
  <si>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</si>
  <si>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</si>
  <si>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</si>
  <si>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</si>
  <si>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</si>
  <si>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</si>
  <si>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</si>
  <si>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</si>
  <si>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</si>
  <si>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</si>
  <si>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</si>
  <si>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</si>
  <si>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</si>
  <si>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</si>
  <si>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</si>
  <si>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</si>
  <si>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</si>
  <si>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</si>
  <si>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</si>
  <si>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</si>
  <si>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</si>
  <si>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</si>
  <si>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</si>
  <si>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</si>
  <si>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</si>
  <si>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</si>
  <si>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</si>
  <si>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</si>
  <si>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</si>
  <si>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</si>
  <si>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</si>
  <si>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</si>
  <si>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</si>
  <si>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</si>
  <si>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</si>
  <si>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</si>
  <si>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</si>
  <si>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</si>
  <si>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</si>
  <si>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</si>
  <si>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</si>
  <si>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</si>
  <si>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</si>
  <si>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</si>
  <si>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</si>
  <si>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</si>
  <si>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</si>
  <si>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</si>
  <si>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</si>
  <si>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</si>
  <si>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</si>
  <si>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</si>
  <si>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</si>
  <si>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</si>
  <si>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</si>
  <si>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</si>
  <si>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</si>
  <si>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</si>
  <si>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</si>
  <si>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</si>
  <si>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</si>
  <si>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</si>
  <si>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</si>
  <si>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</si>
  <si>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</si>
  <si>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</si>
  <si>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</si>
  <si>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</si>
  <si>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</si>
  <si>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</si>
  <si>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</si>
  <si>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</si>
  <si>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</si>
  <si>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</si>
  <si>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</si>
  <si>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</si>
  <si>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</si>
  <si>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</si>
  <si>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</si>
  <si>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</si>
  <si>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</si>
  <si>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</si>
  <si>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</si>
  <si>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</si>
  <si>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</si>
  <si>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</si>
  <si>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</si>
  <si>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</si>
  <si>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</si>
  <si>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</si>
  <si>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</si>
  <si>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</si>
  <si>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</si>
  <si>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</si>
  <si>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</si>
  <si>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</si>
  <si>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</si>
  <si>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</si>
  <si>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</si>
  <si>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</si>
  <si>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</si>
  <si>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</si>
  <si>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</si>
  <si>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</si>
  <si>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</si>
  <si>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</si>
  <si>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</si>
  <si>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</si>
  <si>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</si>
  <si>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</si>
  <si>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</si>
  <si>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</si>
  <si>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</si>
  <si>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</si>
  <si>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</si>
  <si>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</si>
  <si>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</si>
  <si>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</si>
  <si>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</si>
  <si>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</si>
  <si>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</si>
  <si>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</si>
  <si>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</si>
  <si>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</si>
  <si>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</si>
  <si>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</si>
  <si>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</si>
  <si>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</si>
  <si>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</si>
  <si>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</si>
  <si>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</si>
  <si>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</si>
  <si>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</si>
  <si>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</si>
  <si>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</si>
  <si>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</si>
  <si>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</si>
  <si>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</si>
  <si>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</si>
  <si>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</si>
  <si>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</si>
  <si>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</si>
  <si>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</si>
  <si>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</si>
  <si>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</si>
  <si>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</si>
  <si>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</si>
  <si>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</si>
  <si>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</si>
  <si>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</si>
  <si>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</si>
  <si>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</si>
  <si>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</si>
  <si>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</si>
  <si>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</si>
  <si>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</si>
  <si>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</si>
  <si>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</si>
  <si>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</si>
  <si>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</si>
  <si>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</si>
  <si>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</si>
  <si>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</si>
  <si>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</si>
  <si>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</si>
  <si>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</si>
  <si>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</si>
  <si>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</si>
  <si>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</si>
  <si>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</si>
  <si>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</si>
  <si>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</si>
  <si>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</si>
  <si>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</si>
  <si>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</si>
  <si>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</si>
  <si>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</si>
  <si>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</si>
  <si>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</si>
  <si>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</si>
  <si>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</si>
  <si>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</si>
  <si>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</si>
  <si>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</si>
  <si>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</si>
  <si>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</si>
  <si>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</si>
  <si>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</si>
  <si>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</si>
  <si>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</si>
  <si>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</si>
  <si>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</si>
  <si>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</si>
  <si>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</si>
  <si>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</si>
  <si>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</si>
  <si>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</si>
  <si>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</si>
  <si>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</si>
  <si>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</si>
  <si>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</si>
  <si>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</si>
  <si>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</si>
  <si>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</si>
  <si>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</si>
  <si>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</si>
  <si>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</si>
  <si>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</si>
  <si>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</si>
  <si>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</si>
  <si>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</si>
  <si>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</si>
  <si>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</si>
  <si>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</si>
  <si>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</si>
  <si>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</si>
  <si>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</si>
  <si>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</si>
  <si>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</si>
  <si>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</si>
  <si>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</si>
  <si>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</si>
  <si>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</si>
  <si>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</si>
  <si>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</si>
  <si>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</si>
  <si>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</si>
  <si>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</si>
  <si>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</si>
  <si>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</si>
  <si>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</si>
  <si>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</si>
  <si>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</si>
  <si>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</si>
  <si>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</si>
  <si>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</si>
  <si>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</si>
  <si>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</si>
  <si>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</si>
  <si>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</si>
  <si>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</si>
  <si>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</si>
  <si>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</si>
  <si>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</si>
  <si>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</si>
  <si>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</si>
  <si>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</si>
  <si>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</si>
  <si>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</si>
  <si>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</si>
  <si>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</si>
  <si>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</si>
  <si>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</si>
  <si>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</si>
  <si>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</si>
  <si>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</si>
  <si>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</si>
  <si>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</si>
  <si>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</si>
  <si>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</si>
  <si>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</si>
  <si>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</si>
  <si>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</si>
  <si>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</si>
  <si>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</si>
  <si>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</si>
  <si>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</si>
  <si>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</si>
  <si>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</si>
  <si>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</si>
  <si>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</si>
  <si>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</si>
  <si>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</si>
  <si>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</si>
  <si>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</si>
  <si>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</si>
  <si>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</si>
  <si>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</si>
  <si>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</si>
  <si>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</si>
  <si>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</si>
  <si>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</si>
  <si>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</si>
  <si>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</si>
  <si>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</si>
  <si>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</si>
  <si>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</si>
  <si>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</si>
  <si>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</si>
  <si>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</si>
  <si>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</si>
  <si>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</si>
  <si>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</si>
  <si>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</si>
  <si>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</si>
  <si>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</si>
  <si>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</si>
  <si>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</si>
  <si>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</si>
  <si>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</si>
  <si>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</si>
  <si>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</si>
  <si>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</si>
  <si>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</si>
  <si>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</si>
  <si>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</si>
  <si>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</si>
  <si>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</si>
  <si>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</si>
  <si>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</si>
  <si>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</si>
  <si>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</si>
  <si>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</si>
  <si>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</si>
  <si>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</si>
  <si>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</si>
  <si>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</si>
  <si>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</si>
  <si>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</si>
  <si>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</si>
  <si>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</si>
  <si>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</si>
  <si>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</si>
  <si>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</si>
  <si>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</si>
  <si>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</si>
  <si>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</si>
  <si>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</si>
  <si>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</si>
  <si>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</si>
  <si>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</si>
  <si>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</si>
  <si>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</si>
  <si>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</si>
  <si>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</si>
  <si>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</si>
  <si>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</si>
  <si>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</si>
  <si>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</si>
  <si>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</si>
  <si>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</si>
  <si>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</si>
  <si>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</si>
  <si>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</si>
  <si>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</si>
  <si>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</si>
  <si>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</si>
  <si>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</si>
  <si>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</si>
  <si>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</si>
  <si>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</si>
  <si>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</si>
  <si>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</si>
  <si>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</si>
  <si>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</si>
  <si>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</si>
  <si>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</si>
  <si>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</si>
  <si>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</si>
  <si>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</si>
  <si>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</si>
  <si>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</si>
  <si>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</si>
  <si>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</si>
  <si>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</si>
  <si>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</si>
  <si>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</si>
  <si>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</si>
  <si>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</si>
  <si>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</si>
  <si>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</si>
  <si>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</si>
  <si>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</si>
  <si>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</si>
  <si>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</si>
  <si>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</si>
  <si>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</si>
  <si>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</si>
  <si>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</si>
  <si>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</si>
  <si>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</si>
  <si>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</si>
  <si>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</si>
  <si>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</si>
  <si>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</si>
  <si>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</si>
  <si>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</si>
  <si>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</si>
  <si>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</si>
  <si>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</si>
  <si>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</si>
  <si>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</si>
  <si>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</si>
  <si>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</si>
  <si>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</si>
  <si>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</si>
  <si>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</si>
  <si>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</si>
  <si>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</si>
  <si>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</si>
  <si>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</si>
  <si>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</si>
  <si>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</si>
  <si>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</si>
  <si>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</si>
  <si>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</si>
  <si>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</si>
  <si>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</si>
  <si>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</si>
  <si>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</si>
  <si>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</si>
  <si>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</si>
  <si>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</si>
  <si>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</si>
  <si>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</si>
  <si>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</si>
  <si>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</si>
  <si>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</si>
  <si>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</si>
  <si>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</si>
  <si>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</si>
  <si>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</si>
  <si>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</si>
  <si>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</si>
  <si>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</si>
  <si>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</si>
  <si>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</si>
  <si>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</si>
  <si>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</si>
  <si>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</si>
  <si>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</si>
  <si>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</si>
  <si>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</si>
  <si>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</si>
  <si>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</si>
  <si>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</si>
  <si>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</si>
  <si>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</si>
  <si>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</si>
  <si>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</si>
  <si>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</si>
  <si>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</si>
  <si>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</si>
  <si>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</si>
  <si>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</si>
  <si>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</si>
  <si>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</si>
  <si>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</si>
  <si>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</si>
  <si>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</si>
  <si>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</si>
  <si>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</si>
  <si>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</si>
  <si>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</si>
  <si>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</si>
  <si>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</si>
  <si>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</si>
  <si>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</si>
  <si>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</si>
  <si>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</si>
  <si>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</si>
  <si>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</si>
  <si>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</si>
  <si>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</si>
  <si>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</si>
  <si>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</si>
  <si>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</si>
  <si>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</si>
  <si>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</si>
  <si>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</si>
  <si>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</si>
  <si>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</si>
  <si>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</si>
  <si>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</si>
  <si>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</si>
  <si>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</si>
  <si>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</si>
  <si>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</si>
  <si>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</si>
  <si>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</si>
  <si>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</si>
  <si>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</si>
  <si>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</si>
  <si>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</si>
  <si>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</si>
  <si>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</si>
  <si>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</si>
  <si>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</si>
  <si>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</si>
  <si>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</si>
  <si>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</si>
  <si>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</si>
  <si>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</si>
  <si>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</si>
  <si>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</si>
  <si>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</si>
  <si>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</si>
  <si>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</si>
  <si>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</si>
  <si>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</si>
  <si>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</si>
  <si>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</si>
  <si>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</si>
  <si>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</si>
  <si>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</si>
  <si>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</si>
  <si>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</si>
  <si>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</si>
  <si>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</si>
  <si>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</si>
  <si>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</si>
  <si>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</si>
  <si>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</si>
  <si>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</si>
  <si>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</si>
  <si>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</si>
  <si>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</si>
  <si>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</si>
  <si>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</si>
  <si>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</si>
  <si>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</si>
  <si>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</si>
  <si>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</si>
  <si>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</si>
  <si>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</si>
  <si>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</si>
  <si>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</si>
  <si>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</si>
  <si>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</si>
  <si>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</si>
  <si>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</si>
  <si>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</si>
  <si>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</si>
  <si>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</si>
  <si>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</si>
  <si>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</si>
  <si>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</si>
  <si>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</si>
  <si>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</si>
  <si>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</si>
  <si>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</si>
  <si>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</si>
  <si>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</si>
  <si>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</si>
  <si>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</si>
  <si>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</si>
  <si>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</si>
  <si>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</si>
  <si>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</si>
  <si>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</si>
  <si>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</si>
  <si>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</si>
  <si>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</si>
  <si>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</si>
  <si>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</si>
  <si>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</si>
  <si>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</si>
  <si>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</si>
  <si>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</si>
  <si>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</si>
  <si>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</si>
  <si>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</si>
  <si>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</si>
  <si>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</si>
  <si>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</si>
  <si>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</si>
  <si>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</si>
  <si>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</si>
  <si>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</si>
  <si>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</si>
  <si>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</si>
  <si>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</si>
  <si>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</si>
  <si>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</si>
  <si>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</si>
  <si>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</si>
  <si>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</si>
  <si>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</si>
  <si>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</si>
  <si>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</si>
  <si>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</si>
  <si>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</si>
  <si>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</si>
  <si>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</si>
  <si>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</si>
  <si>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</si>
  <si>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</si>
  <si>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</si>
  <si>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</si>
  <si>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</si>
  <si>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</si>
  <si>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</si>
  <si>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</si>
  <si>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</si>
  <si>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</si>
  <si>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</si>
  <si>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</si>
  <si>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</si>
  <si>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</si>
  <si>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</si>
  <si>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</si>
  <si>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</si>
  <si>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</si>
  <si>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</si>
  <si>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</si>
  <si>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</si>
  <si>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</si>
  <si>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</si>
  <si>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</si>
  <si>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</si>
  <si>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</si>
  <si>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</si>
  <si>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</si>
  <si>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</si>
  <si>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</si>
  <si>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</si>
  <si>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</si>
  <si>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</si>
  <si>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</si>
  <si>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</si>
  <si>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</si>
  <si>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</si>
  <si>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</si>
  <si>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</si>
  <si>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</si>
  <si>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</si>
  <si>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</si>
  <si>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</si>
  <si>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</si>
  <si>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</si>
  <si>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</si>
  <si>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</si>
  <si>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</si>
  <si>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</si>
  <si>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</si>
  <si>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</si>
  <si>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</si>
  <si>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</si>
  <si>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</si>
  <si>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</si>
  <si>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</si>
  <si>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</si>
  <si>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</si>
  <si>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</si>
  <si>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</si>
  <si>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</si>
  <si>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</si>
  <si>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</si>
  <si>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</si>
  <si>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</si>
  <si>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</si>
  <si>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</si>
  <si>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</si>
  <si>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</si>
  <si>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</si>
  <si>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</si>
  <si>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</si>
  <si>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</si>
  <si>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</si>
  <si>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</si>
  <si>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</si>
  <si>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</si>
  <si>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</si>
  <si>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</si>
  <si>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</si>
  <si>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</si>
  <si>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</si>
  <si>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</si>
  <si>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</si>
  <si>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</si>
  <si>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</si>
  <si>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</si>
  <si>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</si>
  <si>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</si>
  <si>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</si>
  <si>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</si>
  <si>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</si>
  <si>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</si>
  <si>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</si>
  <si>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</si>
  <si>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</si>
  <si>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</si>
  <si>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</si>
  <si>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</si>
  <si>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</si>
  <si>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</si>
  <si>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</si>
  <si>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</si>
  <si>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</si>
  <si>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</si>
  <si>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</si>
  <si>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</si>
  <si>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</si>
  <si>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</si>
  <si>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</si>
  <si>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</si>
  <si>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</si>
  <si>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</si>
  <si>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</si>
  <si>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</si>
  <si>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</si>
  <si>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</si>
  <si>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</si>
  <si>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</si>
  <si>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</si>
  <si>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</si>
  <si>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</si>
  <si>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</si>
  <si>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</si>
  <si>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</si>
  <si>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</si>
  <si>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</si>
  <si>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</si>
  <si>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</si>
  <si>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</si>
  <si>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</si>
  <si>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</si>
  <si>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</si>
  <si>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</si>
  <si>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</si>
  <si>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</si>
  <si>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</si>
  <si>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</si>
  <si>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</si>
  <si>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</si>
  <si>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</si>
  <si>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</si>
  <si>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</si>
  <si>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</si>
  <si>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</si>
  <si>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</si>
  <si>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</si>
  <si>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</si>
  <si>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</si>
  <si>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</si>
  <si>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</si>
  <si>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</si>
  <si>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</si>
  <si>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</si>
  <si>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</si>
  <si>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</si>
  <si>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</si>
  <si>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</si>
  <si>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</si>
  <si>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</si>
  <si>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</si>
  <si>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</si>
  <si>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</si>
  <si>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</si>
  <si>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</si>
  <si>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</si>
  <si>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</si>
  <si>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</si>
  <si>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</si>
  <si>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</si>
  <si>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</si>
  <si>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</si>
  <si>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</si>
  <si>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</si>
  <si>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</si>
  <si>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</si>
  <si>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</si>
  <si>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</si>
  <si>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</si>
  <si>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</si>
  <si>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</si>
  <si>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</si>
  <si>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</si>
  <si>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</si>
  <si>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</si>
  <si>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</si>
  <si>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</si>
  <si>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</si>
  <si>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</si>
  <si>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</si>
  <si>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</si>
  <si>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</si>
  <si>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</si>
  <si>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</si>
  <si>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</si>
  <si>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</si>
  <si>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</si>
  <si>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</si>
  <si>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</si>
  <si>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</si>
  <si>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</si>
  <si>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</si>
  <si>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</si>
  <si>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</si>
  <si>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</si>
  <si>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</si>
  <si>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</si>
  <si>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</si>
  <si>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</si>
  <si>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</si>
  <si>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</si>
  <si>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</si>
  <si>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</si>
  <si>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</si>
  <si>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</si>
  <si>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</si>
  <si>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</si>
  <si>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</si>
  <si>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</si>
  <si>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</si>
  <si>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</si>
  <si>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</si>
  <si>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</si>
  <si>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</si>
  <si>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</si>
  <si>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</si>
  <si>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</si>
  <si>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</si>
  <si>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</si>
  <si>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</si>
  <si>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</si>
  <si>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</si>
  <si>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</si>
  <si>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</si>
  <si>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</si>
  <si>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</si>
  <si>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</si>
  <si>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</si>
  <si>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</si>
  <si>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</si>
  <si>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</si>
  <si>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</si>
  <si>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</si>
  <si>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</si>
  <si>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</si>
  <si>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</si>
  <si>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</si>
  <si>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</si>
  <si>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</si>
  <si>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</si>
  <si>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</si>
  <si>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</si>
  <si>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</si>
  <si>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</si>
  <si>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</si>
  <si>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</si>
  <si>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</si>
  <si>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</si>
  <si>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</si>
  <si>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</si>
  <si>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</si>
  <si>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</si>
  <si>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</si>
  <si>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</si>
  <si>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</si>
  <si>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</si>
  <si>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</si>
  <si>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</si>
  <si>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</si>
  <si>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</si>
  <si>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</si>
  <si>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</si>
  <si>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</si>
  <si>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</si>
  <si>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</si>
  <si>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</si>
  <si>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</si>
  <si>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</si>
  <si>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</si>
  <si>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</si>
  <si>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</si>
  <si>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</si>
  <si>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</si>
  <si>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</si>
  <si>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</si>
  <si>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</si>
  <si>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</si>
  <si>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</si>
  <si>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</si>
  <si>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</si>
  <si>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</si>
  <si>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</si>
  <si>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</si>
  <si>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</si>
  <si>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</si>
  <si>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</si>
  <si>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</si>
  <si>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</si>
  <si>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</si>
  <si>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</si>
  <si>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</si>
  <si>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</si>
  <si>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</si>
  <si>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</si>
  <si>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</si>
  <si>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</si>
  <si>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</si>
  <si>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</si>
  <si>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</si>
  <si>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</si>
  <si>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</si>
  <si>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</si>
  <si>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</si>
  <si>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</si>
  <si>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</si>
  <si>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</si>
  <si>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</si>
  <si>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</si>
  <si>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</si>
  <si>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</si>
  <si>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</si>
  <si>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</si>
  <si>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</si>
  <si>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</si>
  <si>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</si>
  <si>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</si>
  <si>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</si>
  <si>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</si>
  <si>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</si>
  <si>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</si>
  <si>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</si>
  <si>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</si>
  <si>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</si>
  <si>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</si>
  <si>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</si>
  <si>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</si>
  <si>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</si>
  <si>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</si>
  <si>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</si>
  <si>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</si>
  <si>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</si>
  <si>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</si>
  <si>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</si>
  <si>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</si>
  <si>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</si>
  <si>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</si>
  <si>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</si>
  <si>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</si>
  <si>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</si>
  <si>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</si>
  <si>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</si>
  <si>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</si>
  <si>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</si>
  <si>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</si>
  <si>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</si>
  <si>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</si>
  <si>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</si>
  <si>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</si>
  <si>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</si>
  <si>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</si>
  <si>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</si>
  <si>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</si>
  <si>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</si>
  <si>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</si>
  <si>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</si>
  <si>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</si>
  <si>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</si>
  <si>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</si>
  <si>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</si>
  <si>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</si>
  <si>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</si>
  <si>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</si>
  <si>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</si>
  <si>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</si>
  <si>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</si>
  <si>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</si>
  <si>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</si>
  <si>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</si>
  <si>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</si>
  <si>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</si>
  <si>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</si>
  <si>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</si>
  <si>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</si>
  <si>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</si>
  <si>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</si>
  <si>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</si>
  <si>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</si>
  <si>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</si>
  <si>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</si>
  <si>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</si>
  <si>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</si>
  <si>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</si>
  <si>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</si>
  <si>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</si>
  <si>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</si>
  <si>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</si>
  <si>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</si>
  <si>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</si>
  <si>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</si>
  <si>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</si>
  <si>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</si>
  <si>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</si>
  <si>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</si>
  <si>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</si>
  <si>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</si>
  <si>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</si>
  <si>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</si>
  <si>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</si>
  <si>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</si>
  <si>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</si>
  <si>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</si>
  <si>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</si>
  <si>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</si>
  <si>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</si>
  <si>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</si>
  <si>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</si>
  <si>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</si>
  <si>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</si>
  <si>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</si>
  <si>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</si>
  <si>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</si>
  <si>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</si>
  <si>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</si>
  <si>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</si>
  <si>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</si>
  <si>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</si>
  <si>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</si>
  <si>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</si>
  <si>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</si>
  <si>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</si>
  <si>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</si>
  <si>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</si>
  <si>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</si>
  <si>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</si>
  <si>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</si>
  <si>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</si>
  <si>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</si>
  <si>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</si>
  <si>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</si>
  <si>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</si>
  <si>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</si>
  <si>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</si>
  <si>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</si>
  <si>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</si>
  <si>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</si>
  <si>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</si>
  <si>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</si>
  <si>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</si>
  <si>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</si>
  <si>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</si>
  <si>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</si>
  <si>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</si>
  <si>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</si>
  <si>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</si>
  <si>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</si>
  <si>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</si>
  <si>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</si>
  <si>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</si>
  <si>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</si>
  <si>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</si>
  <si>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</si>
  <si>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</si>
  <si>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</si>
  <si>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</si>
  <si>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</si>
  <si>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</si>
  <si>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</si>
  <si>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</si>
  <si>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</si>
  <si>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</si>
  <si>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</si>
  <si>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</si>
  <si>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</si>
  <si>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</si>
  <si>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</si>
  <si>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</si>
  <si>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</si>
  <si>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</si>
  <si>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</si>
  <si>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</si>
  <si>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</si>
  <si>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</si>
  <si>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</si>
  <si>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</si>
  <si>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</si>
  <si>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</si>
  <si>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</si>
  <si>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</si>
  <si>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</si>
  <si>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</si>
  <si>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</si>
  <si>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</si>
  <si>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</si>
  <si>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</si>
  <si>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</si>
  <si>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</si>
  <si>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</si>
  <si>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</si>
  <si>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</si>
  <si>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</si>
  <si>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</si>
  <si>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</si>
  <si>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</si>
  <si>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</si>
  <si>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</si>
  <si>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</si>
  <si>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</si>
  <si>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</si>
  <si>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</si>
  <si>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</si>
  <si>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</si>
  <si>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</si>
  <si>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</si>
  <si>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</si>
  <si>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</si>
  <si>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</si>
  <si>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</si>
  <si>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</si>
  <si>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</si>
  <si>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</si>
  <si>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</si>
  <si>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</si>
  <si>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</si>
  <si>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</si>
  <si>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</si>
  <si>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</si>
  <si>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</si>
  <si>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</si>
  <si>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</si>
  <si>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</si>
  <si>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</si>
  <si>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</si>
  <si>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</si>
  <si>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</si>
  <si>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</si>
  <si>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</si>
  <si>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</si>
  <si>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</si>
  <si>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</si>
  <si>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</si>
  <si>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</si>
  <si>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</si>
  <si>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</si>
  <si>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</si>
  <si>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</si>
  <si>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</si>
  <si>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</si>
  <si>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</si>
  <si>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</si>
  <si>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</si>
  <si>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</si>
  <si>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</si>
  <si>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</si>
  <si>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</si>
  <si>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</si>
  <si>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</si>
  <si>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</si>
  <si>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</si>
  <si>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</si>
  <si>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</si>
  <si>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</si>
  <si>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</si>
  <si>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</si>
  <si>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</si>
  <si>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</si>
  <si>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</si>
  <si>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</si>
  <si>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</si>
  <si>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</si>
  <si>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</si>
  <si>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</si>
  <si>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</si>
  <si>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</si>
  <si>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</si>
  <si>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</si>
  <si>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</si>
  <si>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</si>
  <si>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</si>
  <si>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</si>
  <si>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</si>
  <si>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</si>
  <si>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</si>
  <si>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</si>
  <si>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</si>
  <si>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</si>
  <si>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</si>
  <si>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</si>
  <si>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</si>
  <si>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</si>
  <si>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</si>
  <si>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</si>
  <si>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</si>
  <si>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</si>
  <si>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</si>
  <si>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</si>
  <si>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</si>
  <si>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</si>
  <si>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</si>
  <si>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</si>
  <si>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</si>
  <si>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</si>
  <si>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</si>
  <si>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</si>
  <si>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</si>
  <si>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</si>
  <si>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</si>
  <si>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</si>
  <si>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</si>
  <si>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</si>
  <si>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</si>
  <si>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</si>
  <si>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</si>
  <si>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</si>
  <si>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</si>
  <si>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</si>
  <si>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</si>
  <si>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</si>
  <si>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</si>
  <si>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</si>
  <si>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</si>
  <si>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</si>
  <si>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</si>
  <si>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</si>
  <si>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</si>
  <si>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</si>
  <si>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</si>
  <si>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</si>
  <si>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</si>
  <si>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</si>
  <si>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</si>
  <si>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</si>
  <si>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</si>
  <si>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</si>
  <si>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</si>
  <si>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</si>
  <si>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</si>
  <si>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</si>
  <si>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</si>
  <si>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</si>
  <si>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</si>
  <si>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</si>
  <si>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</si>
  <si>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</si>
  <si>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</si>
  <si>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</si>
  <si>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</si>
  <si>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</si>
  <si>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</si>
  <si>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</si>
  <si>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</si>
  <si>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</si>
  <si>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</si>
  <si>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</si>
  <si>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</si>
  <si>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</si>
  <si>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</si>
  <si>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</si>
  <si>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</si>
  <si>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</si>
  <si>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</si>
  <si>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</si>
  <si>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</si>
  <si>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</si>
  <si>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</si>
  <si>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</si>
  <si>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</si>
  <si>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</si>
  <si>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</si>
  <si>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</si>
  <si>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</si>
  <si>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</si>
  <si>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</si>
  <si>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</si>
  <si>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</si>
  <si>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</si>
  <si>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</si>
  <si>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</si>
  <si>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</si>
  <si>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</si>
  <si>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</si>
  <si>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</si>
  <si>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</si>
  <si>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</si>
  <si>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</si>
  <si>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</si>
  <si>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</si>
  <si>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</si>
  <si>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</si>
  <si>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</si>
  <si>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</si>
  <si>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</si>
  <si>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</si>
  <si>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</si>
  <si>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</si>
  <si>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</si>
  <si>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</si>
  <si>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</si>
  <si>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</si>
  <si>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</si>
  <si>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</si>
  <si>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</si>
  <si>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</si>
  <si>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</si>
  <si>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</si>
  <si>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</si>
  <si>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</si>
  <si>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</si>
  <si>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</si>
  <si>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</si>
  <si>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</si>
  <si>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</si>
  <si>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</si>
  <si>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</si>
  <si>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</si>
  <si>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</si>
  <si>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</si>
  <si>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</si>
  <si>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</si>
  <si>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</si>
  <si>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</si>
  <si>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</si>
  <si>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</si>
  <si>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</si>
  <si>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</si>
  <si>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</si>
  <si>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</si>
  <si>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</si>
  <si>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</si>
  <si>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</si>
  <si>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</si>
  <si>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</si>
  <si>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</si>
  <si>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</si>
  <si>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</si>
  <si>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</si>
  <si>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</si>
  <si>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</si>
  <si>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</si>
  <si>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</si>
  <si>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</si>
  <si>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</si>
  <si>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</si>
  <si>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</si>
  <si>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</si>
  <si>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</si>
  <si>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</si>
  <si>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</si>
  <si>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</si>
  <si>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</si>
  <si>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</si>
  <si>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</si>
  <si>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</si>
  <si>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</si>
  <si>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</si>
  <si>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</si>
  <si>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</si>
  <si>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</si>
  <si>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</si>
  <si>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</si>
  <si>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</si>
  <si>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</si>
  <si>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</si>
  <si>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</si>
  <si>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</si>
  <si>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</si>
  <si>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</si>
  <si>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</si>
  <si>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</si>
  <si>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</si>
  <si>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</si>
  <si>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</si>
  <si>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</si>
  <si>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</si>
  <si>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</si>
  <si>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</si>
  <si>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</si>
  <si>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</si>
  <si>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</si>
  <si>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</si>
  <si>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</si>
  <si>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</si>
  <si>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</si>
  <si>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</si>
  <si>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</si>
  <si>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</si>
  <si>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</si>
  <si>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</si>
  <si>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</si>
  <si>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</si>
  <si>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</si>
  <si>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</si>
  <si>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</si>
  <si>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</si>
  <si>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</si>
  <si>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</si>
  <si>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</si>
  <si>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</si>
  <si>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</si>
  <si>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</si>
  <si>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</si>
  <si>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</si>
  <si>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</si>
  <si>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</si>
  <si>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</si>
  <si>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</si>
  <si>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</si>
  <si>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</si>
  <si>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</si>
  <si>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</si>
  <si>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</si>
  <si>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</si>
  <si>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</si>
  <si>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</si>
  <si>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</si>
  <si>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</si>
  <si>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</si>
  <si>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</si>
  <si>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</si>
  <si>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</si>
  <si>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</si>
  <si>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</si>
  <si>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</si>
  <si>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</si>
  <si>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</si>
  <si>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</si>
  <si>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</si>
  <si>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</si>
  <si>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</si>
  <si>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</si>
  <si>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</si>
  <si>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</si>
  <si>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</si>
  <si>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</si>
  <si>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</si>
  <si>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</si>
  <si>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</si>
  <si>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</si>
  <si>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</si>
  <si>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</si>
  <si>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</si>
  <si>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</si>
  <si>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</si>
  <si>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</si>
  <si>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</si>
  <si>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</si>
  <si>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</si>
  <si>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</si>
  <si>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</si>
  <si>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</si>
  <si>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</si>
  <si>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</si>
  <si>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</si>
  <si>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</si>
  <si>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</si>
  <si>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</si>
  <si>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</si>
  <si>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</si>
  <si>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</si>
  <si>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</si>
  <si>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</si>
  <si>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</si>
  <si>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</si>
  <si>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</si>
  <si>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</si>
  <si>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</si>
  <si>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</si>
  <si>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</si>
  <si>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</si>
  <si>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</si>
  <si>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</si>
  <si>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</si>
  <si>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</si>
  <si>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</si>
  <si>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</si>
  <si>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</si>
  <si>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</si>
  <si>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</si>
  <si>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</si>
  <si>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</si>
  <si>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</si>
  <si>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</si>
  <si>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</si>
  <si>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</si>
  <si>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</si>
  <si>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</si>
  <si>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</si>
  <si>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</si>
  <si>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</si>
  <si>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</si>
  <si>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</si>
  <si>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</si>
  <si>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</si>
  <si>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</si>
  <si>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</si>
  <si>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</si>
  <si>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</si>
  <si>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</si>
  <si>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</si>
  <si>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</si>
  <si>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</si>
  <si>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</si>
  <si>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</si>
  <si>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</si>
  <si>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</si>
  <si>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</si>
  <si>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</si>
  <si>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</si>
  <si>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</si>
  <si>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</si>
  <si>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</si>
  <si>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</si>
  <si>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</si>
  <si>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</si>
  <si>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</si>
  <si>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</si>
  <si>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</si>
  <si>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</si>
  <si>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</si>
  <si>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</si>
  <si>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</si>
  <si>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</si>
  <si>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</si>
  <si>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</si>
  <si>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</si>
  <si>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</si>
  <si>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</si>
  <si>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</si>
  <si>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</si>
  <si>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</si>
  <si>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</si>
  <si>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</si>
  <si>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</si>
  <si>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</si>
  <si>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</si>
  <si>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</si>
  <si>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</si>
  <si>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</si>
  <si>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</si>
  <si>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</si>
  <si>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</si>
  <si>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</si>
  <si>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</si>
  <si>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</si>
  <si>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</si>
  <si>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</si>
  <si>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</si>
  <si>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</si>
  <si>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</si>
  <si>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</si>
  <si>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</si>
  <si>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</si>
  <si>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</si>
  <si>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</si>
  <si>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</si>
  <si>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</si>
  <si>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</si>
  <si>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</si>
  <si>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</si>
  <si>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</si>
  <si>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</si>
  <si>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</si>
  <si>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</si>
  <si>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</si>
  <si>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</si>
  <si>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</si>
  <si>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</si>
  <si>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</si>
  <si>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</si>
  <si>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</si>
  <si>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</si>
  <si>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</si>
  <si>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</si>
  <si>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</si>
  <si>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</si>
  <si>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</si>
  <si>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</si>
  <si>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</si>
  <si>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</si>
  <si>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</si>
  <si>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</si>
  <si>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</si>
  <si>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</si>
  <si>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</si>
  <si>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</si>
  <si>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</si>
  <si>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</si>
  <si>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</si>
  <si>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</si>
  <si>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</si>
  <si>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</si>
  <si>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</si>
  <si>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</si>
  <si>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</si>
  <si>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</si>
  <si>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</si>
  <si>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</si>
  <si>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</si>
  <si>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</si>
  <si>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</si>
  <si>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</si>
  <si>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</si>
  <si>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</si>
  <si>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</si>
  <si>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</si>
  <si>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</si>
  <si>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</si>
  <si>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</si>
  <si>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</si>
  <si>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</si>
  <si>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</si>
  <si>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</si>
  <si>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</si>
  <si>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</si>
  <si>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</si>
  <si>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</si>
  <si>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</si>
  <si>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</si>
  <si>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</si>
  <si>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</si>
  <si>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</si>
  <si>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</si>
  <si>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</si>
  <si>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</si>
  <si>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</si>
  <si>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</si>
  <si>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</si>
  <si>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</si>
  <si>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</si>
  <si>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</si>
  <si>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</si>
  <si>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</si>
  <si>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</si>
  <si>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</si>
  <si>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</si>
  <si>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</si>
  <si>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</si>
  <si>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</si>
  <si>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</si>
  <si>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</si>
  <si>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</si>
  <si>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</si>
  <si>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</si>
  <si>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</si>
  <si>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</si>
  <si>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</si>
  <si>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</si>
  <si>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</si>
  <si>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</si>
  <si>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</si>
  <si>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</si>
  <si>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</si>
  <si>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</si>
  <si>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</si>
  <si>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</si>
  <si>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</si>
  <si>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</si>
  <si>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</si>
  <si>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</si>
  <si>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</si>
  <si>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</si>
  <si>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</si>
  <si>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</si>
  <si>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</si>
  <si>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</si>
  <si>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</si>
  <si>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</si>
  <si>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</si>
  <si>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</si>
  <si>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</si>
  <si>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</si>
  <si>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</si>
  <si>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</si>
  <si>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</si>
  <si>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</si>
  <si>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</si>
  <si>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</si>
  <si>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</si>
  <si>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</si>
  <si>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</si>
  <si>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</si>
  <si>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</si>
  <si>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</si>
  <si>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</si>
  <si>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</si>
  <si>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</si>
  <si>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</si>
  <si>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</si>
  <si>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</si>
  <si>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</si>
  <si>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</si>
  <si>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</si>
  <si>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</si>
  <si>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</si>
  <si>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</si>
  <si>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</si>
  <si>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</si>
  <si>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</si>
  <si>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</si>
  <si>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</si>
  <si>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</si>
  <si>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</si>
  <si>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</si>
  <si>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</si>
  <si>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</si>
  <si>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</si>
  <si>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</si>
  <si>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</si>
  <si>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</si>
  <si>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</si>
  <si>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</si>
  <si>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</si>
  <si>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</si>
  <si>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</si>
  <si>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</si>
  <si>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</si>
  <si>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</si>
  <si>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</si>
  <si>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</si>
  <si>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</si>
  <si>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</si>
  <si>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</si>
  <si>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</si>
  <si>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</si>
  <si>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</si>
  <si>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</si>
  <si>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</si>
  <si>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</si>
  <si>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</si>
  <si>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</si>
  <si>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</si>
  <si>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</si>
  <si>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</si>
  <si>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</si>
  <si>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</si>
  <si>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</si>
  <si>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</si>
  <si>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</si>
  <si>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</si>
  <si>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</si>
  <si>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</si>
  <si>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</si>
  <si>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</si>
  <si>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</si>
  <si>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</si>
  <si>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</si>
  <si>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</si>
  <si>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</si>
  <si>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</si>
  <si>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</si>
  <si>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</si>
  <si>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</si>
  <si>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</si>
  <si>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</si>
  <si>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</si>
  <si>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</si>
  <si>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</si>
  <si>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</si>
  <si>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</si>
  <si>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</si>
  <si>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</si>
  <si>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</si>
  <si>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</si>
  <si>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</si>
  <si>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</si>
  <si>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</si>
  <si>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</si>
  <si>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</si>
  <si>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</si>
  <si>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</si>
  <si>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</si>
  <si>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</si>
  <si>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</si>
  <si>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</si>
  <si>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</si>
  <si>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</si>
  <si>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</si>
  <si>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</si>
  <si>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</si>
  <si>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</si>
  <si>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</si>
  <si>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</si>
  <si>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</si>
  <si>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</si>
  <si>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</si>
  <si>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</si>
  <si>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</si>
  <si>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</si>
  <si>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</si>
  <si>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</si>
  <si>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</si>
  <si>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</si>
  <si>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</si>
  <si>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</si>
  <si>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</si>
  <si>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</si>
  <si>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</si>
  <si>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</si>
  <si>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</si>
  <si>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</si>
  <si>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</si>
  <si>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</si>
  <si>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</si>
  <si>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</si>
  <si>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</si>
  <si>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</si>
  <si>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</si>
  <si>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</si>
  <si>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</si>
  <si>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</si>
  <si>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</si>
  <si>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</si>
  <si>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</si>
  <si>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</si>
  <si>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</si>
  <si>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</si>
  <si>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</si>
  <si>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</si>
  <si>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</si>
  <si>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</si>
  <si>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</si>
  <si>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</si>
  <si>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</si>
  <si>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</si>
  <si>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</si>
  <si>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</si>
  <si>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</si>
  <si>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</si>
  <si>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</si>
  <si>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</si>
  <si>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</si>
  <si>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</si>
  <si>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</si>
  <si>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</si>
  <si>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</si>
  <si>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</si>
  <si>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</si>
  <si>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</si>
  <si>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</si>
  <si>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</si>
  <si>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</si>
  <si>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</si>
  <si>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</si>
  <si>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</si>
  <si>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</si>
  <si>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</si>
  <si>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</si>
  <si>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</si>
  <si>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</si>
  <si>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</si>
  <si>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</si>
  <si>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</si>
  <si>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</si>
  <si>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</si>
  <si>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</si>
  <si>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</si>
  <si>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</si>
  <si>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</si>
  <si>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</si>
  <si>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</si>
  <si>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</si>
  <si>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</si>
  <si>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</si>
  <si>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</si>
  <si>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</si>
  <si>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</si>
  <si>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</si>
  <si>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</si>
  <si>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</si>
  <si>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</si>
  <si>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</si>
  <si>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</si>
  <si>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</si>
  <si>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</si>
  <si>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</si>
  <si>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</si>
  <si>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</si>
  <si>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</si>
  <si>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</si>
  <si>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</si>
  <si>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</si>
  <si>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</si>
  <si>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</si>
  <si>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</si>
  <si>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</si>
  <si>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</si>
  <si>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</si>
  <si>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</si>
  <si>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</si>
  <si>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</si>
  <si>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</si>
  <si>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</si>
  <si>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</si>
  <si>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</si>
  <si>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</si>
  <si>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</si>
  <si>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</si>
  <si>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</si>
  <si>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</si>
  <si>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</si>
  <si>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</si>
  <si>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</si>
  <si>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</si>
  <si>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</si>
  <si>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</si>
  <si>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</si>
  <si>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</si>
  <si>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</si>
  <si>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</si>
  <si>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</si>
  <si>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</si>
  <si>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</si>
  <si>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</si>
  <si>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</si>
  <si>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</si>
  <si>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</si>
  <si>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</si>
  <si>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</si>
  <si>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</si>
  <si>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</si>
  <si>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</si>
  <si>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</si>
  <si>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</si>
  <si>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</si>
  <si>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</si>
  <si>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</si>
  <si>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</si>
  <si>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</si>
  <si>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</si>
  <si>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</si>
  <si>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</si>
  <si>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</si>
  <si>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</si>
  <si>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</si>
  <si>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</si>
  <si>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</si>
  <si>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</si>
  <si>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</si>
  <si>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</si>
  <si>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</si>
  <si>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</si>
  <si>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</si>
  <si>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</si>
  <si>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</si>
  <si>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</si>
  <si>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</si>
  <si>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</si>
  <si>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</si>
  <si>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</si>
  <si>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</si>
  <si>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</si>
  <si>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</si>
  <si>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</si>
  <si>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</si>
  <si>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</si>
  <si>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</si>
  <si>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</si>
  <si>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</si>
  <si>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</si>
  <si>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</si>
  <si>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</si>
  <si>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</si>
  <si>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</si>
  <si>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</si>
  <si>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</si>
  <si>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</si>
  <si>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</si>
  <si>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</si>
  <si>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</si>
  <si>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</si>
  <si>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</si>
  <si>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</si>
  <si>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</si>
  <si>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</si>
  <si>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</si>
  <si>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</si>
  <si>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</si>
  <si>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</si>
  <si>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</si>
  <si>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</si>
  <si>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</si>
  <si>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</si>
  <si>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</si>
  <si>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</si>
  <si>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</si>
  <si>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</si>
  <si>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</si>
  <si>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</si>
  <si>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</si>
  <si>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</si>
  <si>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</si>
  <si>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</si>
  <si>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</si>
  <si>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</si>
  <si>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</si>
  <si>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</si>
  <si>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</si>
  <si>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</si>
  <si>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</si>
  <si>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</si>
  <si>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</si>
  <si>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</si>
  <si>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</si>
  <si>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</si>
  <si>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</si>
  <si>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</si>
  <si>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</si>
  <si>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</si>
  <si>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</si>
  <si>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</si>
  <si>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</si>
  <si>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</si>
  <si>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</si>
  <si>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</si>
  <si>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</si>
  <si>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</si>
  <si>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</si>
  <si>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</si>
  <si>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</si>
  <si>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</si>
  <si>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</si>
  <si>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</si>
  <si>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</si>
  <si>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</si>
  <si>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</si>
  <si>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</si>
  <si>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</si>
  <si>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</si>
  <si>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</si>
  <si>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</si>
  <si>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</si>
  <si>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</si>
  <si>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</si>
  <si>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</si>
  <si>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</si>
  <si>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</si>
  <si>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</si>
  <si>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</si>
  <si>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</si>
  <si>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</si>
  <si>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</si>
  <si>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</si>
  <si>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</si>
  <si>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</si>
  <si>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</si>
  <si>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</si>
  <si>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</si>
  <si>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</si>
  <si>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</si>
  <si>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</si>
  <si>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</si>
  <si>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</si>
  <si>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</si>
  <si>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</si>
  <si>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</si>
  <si>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</si>
  <si>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</si>
  <si>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</si>
  <si>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</si>
  <si>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</si>
  <si>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</si>
  <si>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</si>
  <si>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</si>
  <si>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</si>
  <si>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</si>
  <si>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</si>
  <si>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</si>
  <si>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</si>
  <si>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</si>
  <si>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</si>
  <si>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</si>
  <si>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</si>
  <si>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</si>
  <si>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</si>
  <si>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</si>
  <si>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</si>
  <si>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</si>
  <si>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</si>
  <si>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</si>
  <si>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</si>
  <si>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</si>
  <si>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</si>
  <si>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</si>
  <si>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</si>
  <si>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</si>
  <si>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</si>
  <si>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</si>
  <si>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</si>
  <si>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</si>
  <si>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</si>
  <si>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</si>
  <si>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</si>
  <si>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</si>
  <si>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</si>
  <si>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</si>
  <si>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</si>
  <si>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</si>
  <si>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</si>
  <si>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</si>
  <si>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</si>
  <si>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</si>
  <si>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</si>
  <si>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</si>
  <si>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</si>
  <si>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</si>
  <si>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</si>
  <si>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</si>
  <si>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</si>
  <si>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</si>
  <si>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</si>
  <si>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</si>
  <si>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</si>
  <si>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</si>
  <si>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</si>
  <si>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</si>
  <si>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</si>
  <si>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</si>
  <si>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</si>
  <si>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</si>
  <si>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</si>
  <si>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</si>
  <si>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</si>
  <si>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</si>
  <si>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</si>
  <si>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</si>
  <si>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</si>
  <si>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</si>
  <si>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</si>
  <si>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</si>
  <si>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</si>
  <si>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</si>
  <si>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</si>
  <si>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</si>
  <si>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</si>
  <si>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</si>
  <si>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</si>
  <si>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</si>
  <si>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</si>
  <si>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</si>
  <si>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</si>
  <si>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</si>
  <si>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</si>
  <si>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</si>
  <si>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</si>
  <si>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</si>
  <si>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</si>
  <si>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</si>
  <si>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</si>
  <si>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</si>
  <si>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</si>
  <si>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</si>
  <si>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</si>
  <si>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</si>
  <si>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</si>
  <si>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</si>
  <si>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</si>
  <si>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</si>
  <si>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</si>
  <si>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</si>
  <si>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</si>
  <si>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</si>
  <si>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</si>
  <si>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</si>
  <si>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</si>
  <si>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</si>
  <si>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</si>
  <si>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</si>
  <si>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</si>
  <si>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</si>
  <si>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</si>
  <si>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</si>
  <si>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</si>
  <si>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</si>
  <si>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</si>
  <si>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</si>
  <si>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</si>
  <si>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</si>
  <si>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</si>
  <si>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</si>
  <si>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</si>
  <si>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</si>
  <si>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</si>
  <si>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</si>
  <si>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</si>
  <si>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</si>
  <si>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</si>
  <si>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</si>
  <si>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</si>
  <si>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</si>
  <si>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</si>
  <si>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</si>
  <si>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</si>
  <si>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</si>
  <si>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</si>
  <si>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</si>
  <si>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</si>
  <si>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</si>
  <si>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</si>
  <si>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</si>
  <si>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</si>
  <si>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</si>
  <si>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</si>
  <si>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</si>
  <si>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</si>
  <si>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</si>
  <si>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</si>
  <si>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</si>
  <si>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</si>
  <si>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</si>
  <si>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</si>
  <si>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</si>
  <si>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</si>
  <si>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</si>
  <si>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</si>
  <si>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</si>
  <si>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</si>
  <si>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</si>
  <si>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</si>
  <si>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</si>
  <si>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</si>
  <si>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</si>
  <si>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</si>
  <si>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</si>
  <si>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</si>
  <si>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</si>
  <si>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</si>
  <si>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</si>
  <si>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</si>
  <si>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</si>
  <si>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</si>
  <si>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</si>
  <si>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</si>
  <si>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</si>
  <si>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</si>
  <si>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</si>
  <si>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</si>
  <si>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</si>
  <si>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</si>
  <si>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</si>
  <si>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</si>
  <si>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</si>
  <si>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</si>
  <si>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</si>
  <si>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</si>
  <si>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</si>
  <si>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</si>
  <si>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</si>
  <si>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</si>
  <si>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</si>
  <si>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</si>
  <si>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</si>
  <si>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</si>
  <si>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</si>
  <si>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</si>
  <si>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</si>
  <si>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</si>
  <si>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</si>
  <si>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</si>
  <si>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</si>
  <si>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</si>
  <si>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</si>
  <si>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</si>
  <si>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</si>
  <si>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</si>
  <si>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</si>
  <si>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</si>
  <si>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</si>
  <si>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</si>
  <si>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</si>
  <si>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</si>
  <si>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</si>
  <si>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</si>
  <si>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</si>
  <si>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</si>
  <si>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</si>
  <si>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</si>
  <si>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</si>
  <si>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</si>
  <si>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</si>
  <si>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</si>
  <si>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</si>
  <si>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</si>
  <si>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</si>
  <si>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</si>
  <si>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</si>
  <si>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</si>
  <si>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</si>
  <si>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</si>
  <si>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</si>
  <si>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</si>
  <si>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</si>
  <si>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</si>
  <si>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</si>
  <si>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</si>
  <si>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</si>
  <si>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</si>
  <si>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</si>
  <si>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</si>
  <si>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</si>
  <si>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</si>
  <si>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</si>
  <si>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</si>
  <si>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</si>
  <si>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</si>
  <si>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</si>
  <si>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</si>
  <si>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</si>
  <si>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</si>
  <si>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</si>
  <si>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</si>
  <si>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</si>
  <si>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</si>
  <si>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</si>
  <si>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</si>
  <si>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</si>
  <si>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</si>
  <si>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</si>
  <si>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</si>
  <si>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</si>
  <si>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</si>
  <si>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</si>
  <si>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</si>
  <si>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</si>
  <si>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</si>
  <si>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</si>
  <si>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</si>
  <si>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</si>
  <si>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</si>
  <si>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</si>
  <si>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</si>
  <si>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</si>
  <si>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</si>
  <si>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</si>
  <si>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</si>
  <si>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</si>
  <si>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</si>
  <si>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</si>
  <si>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</si>
  <si>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</si>
  <si>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</si>
  <si>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</si>
  <si>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</si>
  <si>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</si>
  <si>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</si>
  <si>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</si>
  <si>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</si>
  <si>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</si>
  <si>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</si>
  <si>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</si>
  <si>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</si>
  <si>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</si>
  <si>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</si>
  <si>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</si>
  <si>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</si>
  <si>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</si>
  <si>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</si>
  <si>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</si>
  <si>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</si>
  <si>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</si>
  <si>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</si>
  <si>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</si>
  <si>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</si>
  <si>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</si>
  <si>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</si>
  <si>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</si>
  <si>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</si>
  <si>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</si>
  <si>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</si>
  <si>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</si>
  <si>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</si>
  <si>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</si>
  <si>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</si>
  <si>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</si>
  <si>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</si>
  <si>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</si>
  <si>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</si>
  <si>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</si>
  <si>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</si>
  <si>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</si>
  <si>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</si>
  <si>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</si>
  <si>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</si>
  <si>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</si>
  <si>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</si>
  <si>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</si>
  <si>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</si>
  <si>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</si>
  <si>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</si>
  <si>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</si>
  <si>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</si>
  <si>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</si>
  <si>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</si>
  <si>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</si>
  <si>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</si>
  <si>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</si>
  <si>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</si>
  <si>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</si>
  <si>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</si>
  <si>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</si>
  <si>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</si>
  <si>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</si>
  <si>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</si>
  <si>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</si>
  <si>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</si>
  <si>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</si>
  <si>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</si>
  <si>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</si>
  <si>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</si>
  <si>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</si>
  <si>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</si>
  <si>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</si>
  <si>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</si>
  <si>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</si>
  <si>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</si>
  <si>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</si>
  <si>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</si>
  <si>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</si>
  <si>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</si>
  <si>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</si>
  <si>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</si>
  <si>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</si>
  <si>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</si>
  <si>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</si>
  <si>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</si>
  <si>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</si>
  <si>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</si>
  <si>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</si>
  <si>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</si>
  <si>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</si>
  <si>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</si>
  <si>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</si>
  <si>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</si>
  <si>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</si>
  <si>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</si>
  <si>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</si>
  <si>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</si>
  <si>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</si>
  <si>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</si>
  <si>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</si>
  <si>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</si>
  <si>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</si>
  <si>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</si>
  <si>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</si>
  <si>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</si>
  <si>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</si>
  <si>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</si>
  <si>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</si>
  <si>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</si>
  <si>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</si>
  <si>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</si>
  <si>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</si>
  <si>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</si>
  <si>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</si>
  <si>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</si>
  <si>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</si>
  <si>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</si>
  <si>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</si>
  <si>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</si>
  <si>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</si>
  <si>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</si>
  <si>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</si>
  <si>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</si>
  <si>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</si>
  <si>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</si>
  <si>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</si>
  <si>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</si>
  <si>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</si>
  <si>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</si>
  <si>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</si>
  <si>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</si>
  <si>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</si>
  <si>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</si>
  <si>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</si>
  <si>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</si>
  <si>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</si>
  <si>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</si>
  <si>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</si>
  <si>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</si>
  <si>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</si>
  <si>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</si>
  <si>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</si>
  <si>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</si>
  <si>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</si>
  <si>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</si>
  <si>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</si>
  <si>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</si>
  <si>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</si>
  <si>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</si>
  <si>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</si>
  <si>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</si>
  <si>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</si>
  <si>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</si>
  <si>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</si>
  <si>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</si>
  <si>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</si>
  <si>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</si>
  <si>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</si>
  <si>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</si>
  <si>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</si>
  <si>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</si>
  <si>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</si>
  <si>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</si>
  <si>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</si>
  <si>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</si>
  <si>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</si>
  <si>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</si>
  <si>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</si>
  <si>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</si>
  <si>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</si>
  <si>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</si>
  <si>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</si>
  <si>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</si>
  <si>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</si>
  <si>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</si>
  <si>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</si>
  <si>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</si>
  <si>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</si>
  <si>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</si>
  <si>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</si>
  <si>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</si>
  <si>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</si>
  <si>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</si>
  <si>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</si>
  <si>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</si>
  <si>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</si>
  <si>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</si>
  <si>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</si>
  <si>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</si>
  <si>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</si>
  <si>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</si>
  <si>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</si>
  <si>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</si>
  <si>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</si>
  <si>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</si>
  <si>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</si>
  <si>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</si>
  <si>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</si>
  <si>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</si>
  <si>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</si>
  <si>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</si>
  <si>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</si>
  <si>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</si>
  <si>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</si>
  <si>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</si>
  <si>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</si>
  <si>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</si>
  <si>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</si>
  <si>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</si>
  <si>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</si>
  <si>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</si>
  <si>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</si>
  <si>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</si>
  <si>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</si>
  <si>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</si>
  <si>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</si>
  <si>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</si>
  <si>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</si>
  <si>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</si>
  <si>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</si>
  <si>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</si>
  <si>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</si>
  <si>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</si>
  <si>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</si>
  <si>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</si>
  <si>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</si>
  <si>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</si>
  <si>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</si>
  <si>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</si>
  <si>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</si>
  <si>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</si>
  <si>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</si>
  <si>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</si>
  <si>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</si>
  <si>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</si>
  <si>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</si>
  <si>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</si>
  <si>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</si>
  <si>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</si>
  <si>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</si>
  <si>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</si>
  <si>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</si>
  <si>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</si>
  <si>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</si>
  <si>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</si>
  <si>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</si>
  <si>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</si>
  <si>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</si>
  <si>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</si>
  <si>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</si>
  <si>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</si>
  <si>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</si>
  <si>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</si>
  <si>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</si>
  <si>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</si>
  <si>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</si>
  <si>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</si>
  <si>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</si>
  <si>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</si>
  <si>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</si>
  <si>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</si>
  <si>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</si>
  <si>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</si>
  <si>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</si>
  <si>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</si>
  <si>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</si>
  <si>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</si>
  <si>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</si>
  <si>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</si>
  <si>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</si>
  <si>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</si>
  <si>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</si>
  <si>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</si>
  <si>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</si>
  <si>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</si>
  <si>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</si>
  <si>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</si>
  <si>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</si>
  <si>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</si>
  <si>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</si>
  <si>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</si>
  <si>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</si>
  <si>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</si>
  <si>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</si>
  <si>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</si>
  <si>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</si>
  <si>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</si>
  <si>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</si>
  <si>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</si>
  <si>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</si>
  <si>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</si>
  <si>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</si>
  <si>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</si>
  <si>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</si>
  <si>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</si>
  <si>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</si>
  <si>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</si>
  <si>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</si>
  <si>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</si>
  <si>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</si>
  <si>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</si>
  <si>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</si>
  <si>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</si>
  <si>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</si>
  <si>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</si>
  <si>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</si>
  <si>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</si>
  <si>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</si>
  <si>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</si>
  <si>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</si>
  <si>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</si>
  <si>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</si>
  <si>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</si>
  <si>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</si>
  <si>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</si>
  <si>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</si>
  <si>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</si>
  <si>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</si>
  <si>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</si>
  <si>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</si>
  <si>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</si>
  <si>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</si>
  <si>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</si>
  <si>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</si>
  <si>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</si>
  <si>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</si>
  <si>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</si>
  <si>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</si>
  <si>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</si>
  <si>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</si>
  <si>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</si>
  <si>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</si>
  <si>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</si>
  <si>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</si>
  <si>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</si>
  <si>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</si>
  <si>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</si>
  <si>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</si>
  <si>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</si>
  <si>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</si>
  <si>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</si>
  <si>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</si>
  <si>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</si>
  <si>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</si>
  <si>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</si>
  <si>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</si>
  <si>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</si>
  <si>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</si>
  <si>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</si>
  <si>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</si>
  <si>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</si>
  <si>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</si>
  <si>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</si>
  <si>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</si>
  <si>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</si>
  <si>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</si>
  <si>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</si>
  <si>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</si>
  <si>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</si>
  <si>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</si>
  <si>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</si>
  <si>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</si>
  <si>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</si>
  <si>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</si>
  <si>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</si>
  <si>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</si>
  <si>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</si>
  <si>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</si>
  <si>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</si>
  <si>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</si>
  <si>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</si>
  <si>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</si>
  <si>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</si>
  <si>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</si>
  <si>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</si>
  <si>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</si>
  <si>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</si>
  <si>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</si>
  <si>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</si>
  <si>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</si>
  <si>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</si>
  <si>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</si>
  <si>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</si>
  <si>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</si>
  <si>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</si>
  <si>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</si>
  <si>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</si>
  <si>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</si>
  <si>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</si>
  <si>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</si>
  <si>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</si>
  <si>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</si>
  <si>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</si>
  <si>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</si>
  <si>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</si>
  <si>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</si>
  <si>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</si>
  <si>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</si>
  <si>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</si>
  <si>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</si>
  <si>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</si>
  <si>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</si>
  <si>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</si>
  <si>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</si>
  <si>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</si>
  <si>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</si>
  <si>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</si>
  <si>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</si>
  <si>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</si>
  <si>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</si>
  <si>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</si>
  <si>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</si>
  <si>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</si>
  <si>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</si>
  <si>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</si>
  <si>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</si>
  <si>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</si>
  <si>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</si>
  <si>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</si>
  <si>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</si>
  <si>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</si>
  <si>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</si>
  <si>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</si>
  <si>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</si>
  <si>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</si>
  <si>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</si>
  <si>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</si>
  <si>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</si>
  <si>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</si>
  <si>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</si>
  <si>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</si>
  <si>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</si>
  <si>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</si>
  <si>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</si>
  <si>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</si>
  <si>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</si>
  <si>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</si>
  <si>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</si>
  <si>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</si>
  <si>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</si>
  <si>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</si>
  <si>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</si>
  <si>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</si>
  <si>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</si>
  <si>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</si>
  <si>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</si>
  <si>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</si>
  <si>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</si>
  <si>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</si>
  <si>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</si>
  <si>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</si>
  <si>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</si>
  <si>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</si>
  <si>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</si>
  <si>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</si>
  <si>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</si>
  <si>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</si>
  <si>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</si>
  <si>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</si>
  <si>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</si>
  <si>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</si>
  <si>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</si>
  <si>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</si>
  <si>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</si>
  <si>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</si>
  <si>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</si>
  <si>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</si>
  <si>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</si>
  <si>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</si>
  <si>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</si>
  <si>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</si>
  <si>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</si>
  <si>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</si>
  <si>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</si>
  <si>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</si>
  <si>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</si>
  <si>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</si>
  <si>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</si>
  <si>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</si>
  <si>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</si>
  <si>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</si>
  <si>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</si>
  <si>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</si>
  <si>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</si>
  <si>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</si>
  <si>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</si>
  <si>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</si>
  <si>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</si>
  <si>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</si>
  <si>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</si>
  <si>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</si>
  <si>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</si>
  <si>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</si>
  <si>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</si>
  <si>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</si>
  <si>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</si>
  <si>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</si>
  <si>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</si>
  <si>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</si>
  <si>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</si>
  <si>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</si>
  <si>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</si>
  <si>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</si>
  <si>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</si>
  <si>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</si>
  <si>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</si>
  <si>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</si>
  <si>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</si>
  <si>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</si>
  <si>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</si>
  <si>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</si>
  <si>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</si>
  <si>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</si>
  <si>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</si>
  <si>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</si>
  <si>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</si>
  <si>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</si>
  <si>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</si>
  <si>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</si>
  <si>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</si>
  <si>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</si>
  <si>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</si>
  <si>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</si>
  <si>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</si>
  <si>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</si>
  <si>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</si>
  <si>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</si>
  <si>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</si>
  <si>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</si>
  <si>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</si>
  <si>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</si>
  <si>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</si>
  <si>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</si>
  <si>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</si>
  <si>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</si>
  <si>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</si>
  <si>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</si>
  <si>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</si>
  <si>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</si>
  <si>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</si>
  <si>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</si>
  <si>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</si>
  <si>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</si>
  <si>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</si>
  <si>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</si>
  <si>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</si>
  <si>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</si>
  <si>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</si>
  <si>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</si>
  <si>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</si>
  <si>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</si>
  <si>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</si>
  <si>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</si>
  <si>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</si>
  <si>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</si>
  <si>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</si>
  <si>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</si>
  <si>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</si>
  <si>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</si>
  <si>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</si>
  <si>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</si>
  <si>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</si>
  <si>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</si>
  <si>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</si>
  <si>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</si>
  <si>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</si>
  <si>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</si>
  <si>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</si>
  <si>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</si>
  <si>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</si>
  <si>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</si>
  <si>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</si>
  <si>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</si>
  <si>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</si>
  <si>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</si>
  <si>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</si>
  <si>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</si>
  <si>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</si>
  <si>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</si>
  <si>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</si>
  <si>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</si>
  <si>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</si>
  <si>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</si>
  <si>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</si>
  <si>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</si>
  <si>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</si>
  <si>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</si>
  <si>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</si>
  <si>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</si>
  <si>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</si>
  <si>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</si>
  <si>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</si>
  <si>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</si>
  <si>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</si>
  <si>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</si>
  <si>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</si>
  <si>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</si>
  <si>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</si>
  <si>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</si>
  <si>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</si>
  <si>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</si>
  <si>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</si>
  <si>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</si>
  <si>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</si>
  <si>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</si>
  <si>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</si>
  <si>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</si>
  <si>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</si>
  <si>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</si>
  <si>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</si>
  <si>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</si>
  <si>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</si>
  <si>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</si>
  <si>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</si>
  <si>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</si>
  <si>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</si>
  <si>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</si>
  <si>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</si>
  <si>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</si>
  <si>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</si>
  <si>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</si>
  <si>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</si>
  <si>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</si>
  <si>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</si>
  <si>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</si>
  <si>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</si>
  <si>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</si>
  <si>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</si>
  <si>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</si>
  <si>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</si>
  <si>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</si>
  <si>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</si>
  <si>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</si>
  <si>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</si>
  <si>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</si>
  <si>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</si>
  <si>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</si>
  <si>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</si>
  <si>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</si>
  <si>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</si>
  <si>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</si>
  <si>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</si>
  <si>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</si>
  <si>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</si>
  <si>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</si>
  <si>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</si>
  <si>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</si>
  <si>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</si>
  <si>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</si>
  <si>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</si>
  <si>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</si>
  <si>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</si>
  <si>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</si>
  <si>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</si>
  <si>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</si>
  <si>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</si>
  <si>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</si>
  <si>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</si>
  <si>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</si>
  <si>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</si>
  <si>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</si>
  <si>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</si>
  <si>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</si>
  <si>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</si>
  <si>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</si>
  <si>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</si>
  <si>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</si>
  <si>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</si>
  <si>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</si>
  <si>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</si>
  <si>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</si>
  <si>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</si>
  <si>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</si>
  <si>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</si>
  <si>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</si>
  <si>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</si>
  <si>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</si>
  <si>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</si>
  <si>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</si>
  <si>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</si>
  <si>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</si>
  <si>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</si>
  <si>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</si>
  <si>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</si>
  <si>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</si>
  <si>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</si>
  <si>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</si>
  <si>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</si>
  <si>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</si>
  <si>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</si>
  <si>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</si>
  <si>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</si>
  <si>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</si>
  <si>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</si>
  <si>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</si>
  <si>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</si>
  <si>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</si>
  <si>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</si>
  <si>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</si>
  <si>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</si>
  <si>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</si>
  <si>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</si>
  <si>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</si>
  <si>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</si>
  <si>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</si>
  <si>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</si>
  <si>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</si>
  <si>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</si>
  <si>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</si>
  <si>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</si>
  <si>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</si>
  <si>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</si>
  <si>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</si>
  <si>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</si>
  <si>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</si>
  <si>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</si>
  <si>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</si>
  <si>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</si>
  <si>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</si>
  <si>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</si>
  <si>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</si>
  <si>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</si>
  <si>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</si>
  <si>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</si>
  <si>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</si>
  <si>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</si>
  <si>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</si>
  <si>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</si>
  <si>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</si>
  <si>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</si>
  <si>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</si>
  <si>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</si>
  <si>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</si>
  <si>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</si>
  <si>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</si>
  <si>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</si>
  <si>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</si>
  <si>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</si>
  <si>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</si>
  <si>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</si>
  <si>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</si>
  <si>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</si>
  <si>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</si>
  <si>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</si>
  <si>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</si>
  <si>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</si>
  <si>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</si>
  <si>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</si>
  <si>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</si>
  <si>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</si>
  <si>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</si>
  <si>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</si>
  <si>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</si>
  <si>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</si>
  <si>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</si>
  <si>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</si>
  <si>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</si>
  <si>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</si>
  <si>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</si>
  <si>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</si>
  <si>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</si>
  <si>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</si>
  <si>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</si>
  <si>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</si>
  <si>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</si>
  <si>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</si>
  <si>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</si>
  <si>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</si>
  <si>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</si>
  <si>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</si>
  <si>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</si>
  <si>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</si>
  <si>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</si>
  <si>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</si>
  <si>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</si>
  <si>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</si>
  <si>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</si>
  <si>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</si>
  <si>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</si>
  <si>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</si>
  <si>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</si>
  <si>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</si>
  <si>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</si>
  <si>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</si>
  <si>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</si>
  <si>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</si>
  <si>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</si>
  <si>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</si>
  <si>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</si>
  <si>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</si>
  <si>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</si>
  <si>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</si>
  <si>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</si>
  <si>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</si>
  <si>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</si>
  <si>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</si>
  <si>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</si>
  <si>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</si>
  <si>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</si>
  <si>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</si>
  <si>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</si>
  <si>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</si>
  <si>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</si>
  <si>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</si>
  <si>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</si>
  <si>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</si>
  <si>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</si>
  <si>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</si>
  <si>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</si>
  <si>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</si>
  <si>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</si>
  <si>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</si>
  <si>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</si>
  <si>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</si>
  <si>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</si>
  <si>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</si>
  <si>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</si>
  <si>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</si>
  <si>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</si>
  <si>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</si>
  <si>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</si>
  <si>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</si>
  <si>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</si>
  <si>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</si>
  <si>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</si>
  <si>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</si>
  <si>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</si>
  <si>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</si>
  <si>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</si>
  <si>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</si>
  <si>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</si>
  <si>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</si>
  <si>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</si>
  <si>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</si>
  <si>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</si>
  <si>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</si>
  <si>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</si>
  <si>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</si>
  <si>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</si>
  <si>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</si>
  <si>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</si>
  <si>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</si>
  <si>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</si>
  <si>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</si>
  <si>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</si>
  <si>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</si>
  <si>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</si>
  <si>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</si>
  <si>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</si>
  <si>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</si>
  <si>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</si>
  <si>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</si>
  <si>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</si>
  <si>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</si>
  <si>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</si>
  <si>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</si>
  <si>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</si>
  <si>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</si>
  <si>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</si>
  <si>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</si>
  <si>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</si>
  <si>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</si>
  <si>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</si>
  <si>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</si>
  <si>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</si>
  <si>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</si>
  <si>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</si>
  <si>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</si>
  <si>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</si>
  <si>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</si>
  <si>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</si>
  <si>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</si>
  <si>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</si>
  <si>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</si>
  <si>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</si>
  <si>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</si>
  <si>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</si>
  <si>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</si>
  <si>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</si>
  <si>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</si>
  <si>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</si>
  <si>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</si>
  <si>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</si>
  <si>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</si>
  <si>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</si>
  <si>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</si>
  <si>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</si>
  <si>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</si>
  <si>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</si>
  <si>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</si>
  <si>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</si>
  <si>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</si>
  <si>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</si>
  <si>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</si>
  <si>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</si>
  <si>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</si>
  <si>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</si>
  <si>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</si>
  <si>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</si>
  <si>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</si>
  <si>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</si>
  <si>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</si>
  <si>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</si>
  <si>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</si>
  <si>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</si>
  <si>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</si>
  <si>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</si>
  <si>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</si>
  <si>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</si>
  <si>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</si>
  <si>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</si>
  <si>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</si>
  <si>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</si>
  <si>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</si>
  <si>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</si>
  <si>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</si>
  <si>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</si>
  <si>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</si>
  <si>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</si>
  <si>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</si>
  <si>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</si>
  <si>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</si>
  <si>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</si>
  <si>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</si>
  <si>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</si>
  <si>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</si>
  <si>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</si>
  <si>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</si>
  <si>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</si>
  <si>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</si>
  <si>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</si>
  <si>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</si>
  <si>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</si>
  <si>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</si>
  <si>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</si>
  <si>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</si>
  <si>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</si>
  <si>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</si>
  <si>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</si>
  <si>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</si>
  <si>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</si>
  <si>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</si>
  <si>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</si>
  <si>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</si>
  <si>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</si>
  <si>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</si>
  <si>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</si>
  <si>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</si>
  <si>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</si>
  <si>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</si>
  <si>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</si>
  <si>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</si>
  <si>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</si>
  <si>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</si>
  <si>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</si>
  <si>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</si>
  <si>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</si>
  <si>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</si>
  <si>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</si>
  <si>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</si>
  <si>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</si>
  <si>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</si>
  <si>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</si>
  <si>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</si>
  <si>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</si>
  <si>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</si>
  <si>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</si>
  <si>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</si>
  <si>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</si>
  <si>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</si>
  <si>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</si>
  <si>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</si>
  <si>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</si>
  <si>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</si>
  <si>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</si>
  <si>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</si>
  <si>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</si>
  <si>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</si>
  <si>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</si>
  <si>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</si>
  <si>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</si>
  <si>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</si>
  <si>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</si>
  <si>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</si>
  <si>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</si>
  <si>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</si>
  <si>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</si>
  <si>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</si>
  <si>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</si>
  <si>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</si>
  <si>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</si>
  <si>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</si>
  <si>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</si>
  <si>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</si>
  <si>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</si>
  <si>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</si>
  <si>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</si>
  <si>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</si>
  <si>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</si>
  <si>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</si>
  <si>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</si>
  <si>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</si>
  <si>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</si>
  <si>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</si>
  <si>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</si>
  <si>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</si>
  <si>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</si>
  <si>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</si>
  <si>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</si>
  <si>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</si>
  <si>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</si>
  <si>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</si>
  <si>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</si>
  <si>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</si>
  <si>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</si>
  <si>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</si>
  <si>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</si>
  <si>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</si>
  <si>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</si>
  <si>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</si>
  <si>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</si>
  <si>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</si>
  <si>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</si>
  <si>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</si>
  <si>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</si>
  <si>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</si>
  <si>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</si>
  <si>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</si>
  <si>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</si>
  <si>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</si>
  <si>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</si>
  <si>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</si>
  <si>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</si>
  <si>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</si>
  <si>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</si>
  <si>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</si>
  <si>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</si>
  <si>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</si>
  <si>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</si>
  <si>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</si>
  <si>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</si>
  <si>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</si>
  <si>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</si>
  <si>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</si>
  <si>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</si>
  <si>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</si>
  <si>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</si>
  <si>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</si>
  <si>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</si>
  <si>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</si>
  <si>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</si>
  <si>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</si>
  <si>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</si>
  <si>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</si>
  <si>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</si>
  <si>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</si>
  <si>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</si>
  <si>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</si>
  <si>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</si>
  <si>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</si>
  <si>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</si>
  <si>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</si>
  <si>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</si>
  <si>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</si>
  <si>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</si>
  <si>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</si>
  <si>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</si>
  <si>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</si>
  <si>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</si>
  <si>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</si>
  <si>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</si>
  <si>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</si>
  <si>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</si>
  <si>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</si>
  <si>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</si>
  <si>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</si>
  <si>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</si>
  <si>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</si>
  <si>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</si>
  <si>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</si>
  <si>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</si>
  <si>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</si>
  <si>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</si>
  <si>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</si>
  <si>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</si>
  <si>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</si>
  <si>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</si>
  <si>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</si>
  <si>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</si>
  <si>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</si>
  <si>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</si>
  <si>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</si>
  <si>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</si>
  <si>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</si>
  <si>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</si>
  <si>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</si>
  <si>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</si>
  <si>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</si>
  <si>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</si>
  <si>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</si>
  <si>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</si>
  <si>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</si>
  <si>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</si>
  <si>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</si>
  <si>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</si>
  <si>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</si>
  <si>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</si>
  <si>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</si>
  <si>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</si>
  <si>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</si>
  <si>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</si>
  <si>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</si>
  <si>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</si>
  <si>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</si>
  <si>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</si>
  <si>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</si>
  <si>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</si>
  <si>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</si>
  <si>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</si>
  <si>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</si>
  <si>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</si>
  <si>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</si>
  <si>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</si>
  <si>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</si>
  <si>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</si>
  <si>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</si>
  <si>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</si>
  <si>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</si>
  <si>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</si>
  <si>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</si>
  <si>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</si>
  <si>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</si>
  <si>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</si>
  <si>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</si>
  <si>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</si>
  <si>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</si>
  <si>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</si>
  <si>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</si>
  <si>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</si>
  <si>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</si>
  <si>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</si>
  <si>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</si>
  <si>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</si>
  <si>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</si>
  <si>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</si>
  <si>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</si>
  <si>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</si>
  <si>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</si>
  <si>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</si>
  <si>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</si>
  <si>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</si>
  <si>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</si>
  <si>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</si>
  <si>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</si>
  <si>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</si>
  <si>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</si>
  <si>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</si>
  <si>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</si>
  <si>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</si>
  <si>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</si>
  <si>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</si>
  <si>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</si>
  <si>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</si>
  <si>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</si>
  <si>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</si>
  <si>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</si>
  <si>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</si>
  <si>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</si>
  <si>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</si>
  <si>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</si>
  <si>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</si>
  <si>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</si>
  <si>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</si>
  <si>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</si>
  <si>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</si>
  <si>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</si>
  <si>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</si>
  <si>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</si>
  <si>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</si>
  <si>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</si>
  <si>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</si>
  <si>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</si>
  <si>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</si>
  <si>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</si>
  <si>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</si>
  <si>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</si>
  <si>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</si>
  <si>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</si>
  <si>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</si>
  <si>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</si>
  <si>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</si>
  <si>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</si>
  <si>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</si>
  <si>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</si>
  <si>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</si>
  <si>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</si>
  <si>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</si>
  <si>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</si>
  <si>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</si>
  <si>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</si>
  <si>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</si>
  <si>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</si>
  <si>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</si>
  <si>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</si>
  <si>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</si>
  <si>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</si>
  <si>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</si>
  <si>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</si>
  <si>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</si>
  <si>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</si>
  <si>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</si>
  <si>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</si>
  <si>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</si>
  <si>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</si>
  <si>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</si>
  <si>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</si>
  <si>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</si>
  <si>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</si>
  <si>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</si>
  <si>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</si>
  <si>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</si>
  <si>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</si>
  <si>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</si>
  <si>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</si>
  <si>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</si>
  <si>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</si>
  <si>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</si>
  <si>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</si>
  <si>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</si>
  <si>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</si>
  <si>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</si>
  <si>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</si>
  <si>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</si>
  <si>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</si>
  <si>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</si>
  <si>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</si>
  <si>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</si>
  <si>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</si>
  <si>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</si>
  <si>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</si>
  <si>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</si>
  <si>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</si>
  <si>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</si>
  <si>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</si>
  <si>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</si>
  <si>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</si>
  <si>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</si>
  <si>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</si>
  <si>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</si>
  <si>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</si>
  <si>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</si>
  <si>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</si>
  <si>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</si>
  <si>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</si>
  <si>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</si>
  <si>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</si>
  <si>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</si>
  <si>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</si>
  <si>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</si>
  <si>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</si>
  <si>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</si>
  <si>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</si>
  <si>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</si>
  <si>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</si>
  <si>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</si>
  <si>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</si>
  <si>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</si>
  <si>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</si>
  <si>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</si>
  <si>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</si>
  <si>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</si>
  <si>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</si>
  <si>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</si>
  <si>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</si>
  <si>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</si>
  <si>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</si>
  <si>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</si>
  <si>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</si>
  <si>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</si>
  <si>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</si>
  <si>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</si>
  <si>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</si>
  <si>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</si>
  <si>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</si>
  <si>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</si>
  <si>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</si>
  <si>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</si>
  <si>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</si>
  <si>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</si>
  <si>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</si>
  <si>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</si>
  <si>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</si>
  <si>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</si>
  <si>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</si>
  <si>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</si>
  <si>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</si>
  <si>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</si>
  <si>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</si>
  <si>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</si>
  <si>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</si>
  <si>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</si>
  <si>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</si>
  <si>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</si>
  <si>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</si>
  <si>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</si>
  <si>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</si>
  <si>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</si>
  <si>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</si>
  <si>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</si>
  <si>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</si>
  <si>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</si>
  <si>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</si>
  <si>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</si>
  <si>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</si>
  <si>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</si>
  <si>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</si>
  <si>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</si>
  <si>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</si>
  <si>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</si>
  <si>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</si>
  <si>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</si>
  <si>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</si>
  <si>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</si>
  <si>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</si>
  <si>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</si>
  <si>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</si>
  <si>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</si>
  <si>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</si>
  <si>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</si>
  <si>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</si>
  <si>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</si>
  <si>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</si>
  <si>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</si>
  <si>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</si>
  <si>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</si>
  <si>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</si>
  <si>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</si>
  <si>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</si>
  <si>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</si>
  <si>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</si>
  <si>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</si>
  <si>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</si>
  <si>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</si>
  <si>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</si>
  <si>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</si>
  <si>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</si>
  <si>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</si>
  <si>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</si>
  <si>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</si>
  <si>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</si>
  <si>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</si>
  <si>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</si>
  <si>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</si>
  <si>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</si>
  <si>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</si>
  <si>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</si>
  <si>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</si>
  <si>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</si>
  <si>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</si>
  <si>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</si>
  <si>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</si>
  <si>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</si>
  <si>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</si>
  <si>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</si>
  <si>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</si>
  <si>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</si>
  <si>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</si>
  <si>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</si>
  <si>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</si>
  <si>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</si>
  <si>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</si>
  <si>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</si>
  <si>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</si>
  <si>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</si>
  <si>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</si>
  <si>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</si>
  <si>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</si>
  <si>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</si>
  <si>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</si>
  <si>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</si>
  <si>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</si>
  <si>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</si>
  <si>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</si>
  <si>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</si>
  <si>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</si>
  <si>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</si>
  <si>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</si>
  <si>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</si>
  <si>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</si>
  <si>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</si>
  <si>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</si>
  <si>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</si>
  <si>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</si>
  <si>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</si>
  <si>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</si>
  <si>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</si>
  <si>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</si>
  <si>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</si>
  <si>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</si>
  <si>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</si>
  <si>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</si>
  <si>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</si>
  <si>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</si>
  <si>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</si>
  <si>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</si>
  <si>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</si>
  <si>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</si>
  <si>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</si>
  <si>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</si>
  <si>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</si>
  <si>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</si>
  <si>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</si>
  <si>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</si>
  <si>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</si>
  <si>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</si>
  <si>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</si>
  <si>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</si>
  <si>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</si>
  <si>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</si>
  <si>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</si>
  <si>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</si>
  <si>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</si>
  <si>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</si>
  <si>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</si>
  <si>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</si>
  <si>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</si>
  <si>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</si>
  <si>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</si>
  <si>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</si>
  <si>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</si>
  <si>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</si>
  <si>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</si>
  <si>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</si>
  <si>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</si>
  <si>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</si>
  <si>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</si>
  <si>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</si>
  <si>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</si>
  <si>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</si>
  <si>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</si>
  <si>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</si>
  <si>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</si>
  <si>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</si>
  <si>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</si>
  <si>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</si>
  <si>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</si>
  <si>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</si>
  <si>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</si>
  <si>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</si>
  <si>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</si>
  <si>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</si>
  <si>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</si>
  <si>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</si>
  <si>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</si>
  <si>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</si>
  <si>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</si>
  <si>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</si>
  <si>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</si>
  <si>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</si>
  <si>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</si>
  <si>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</si>
  <si>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</si>
  <si>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</si>
  <si>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</si>
  <si>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</si>
  <si>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</si>
  <si>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</si>
  <si>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</si>
  <si>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</si>
  <si>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</si>
  <si>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</si>
  <si>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</si>
  <si>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</si>
  <si>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</si>
  <si>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</si>
  <si>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</si>
  <si>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</si>
  <si>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</si>
  <si>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</si>
  <si>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</si>
  <si>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</si>
  <si>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</si>
  <si>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</si>
  <si>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</si>
  <si>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</si>
  <si>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</si>
  <si>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</si>
  <si>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</si>
  <si>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</si>
  <si>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</si>
  <si>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</si>
  <si>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</si>
  <si>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</si>
  <si>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</si>
  <si>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</si>
  <si>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</si>
  <si>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</si>
  <si>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</si>
  <si>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</si>
  <si>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</si>
  <si>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</si>
  <si>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</si>
  <si>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</si>
  <si>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</si>
  <si>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</si>
  <si>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</si>
  <si>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</si>
  <si>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</si>
  <si>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</si>
  <si>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</si>
  <si>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</si>
  <si>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</si>
  <si>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</si>
  <si>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</si>
  <si>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</si>
  <si>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</si>
  <si>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</si>
  <si>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</si>
  <si>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</si>
  <si>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</si>
  <si>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</si>
  <si>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</si>
  <si>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</si>
  <si>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</si>
  <si>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</si>
  <si>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</si>
  <si>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</si>
  <si>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</si>
  <si>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</si>
  <si>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</si>
  <si>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</si>
  <si>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</si>
  <si>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</si>
  <si>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</si>
  <si>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</si>
  <si>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</si>
  <si>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</si>
  <si>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</si>
  <si>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</si>
  <si>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</si>
  <si>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</si>
  <si>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</si>
  <si>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</si>
  <si>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</si>
  <si>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</si>
  <si>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</si>
  <si>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</si>
  <si>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</si>
  <si>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</si>
  <si>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</si>
  <si>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</si>
  <si>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</si>
  <si>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</si>
  <si>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</si>
  <si>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</si>
  <si>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</si>
  <si>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</si>
  <si>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</si>
  <si>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</si>
  <si>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</si>
  <si>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</si>
  <si>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</si>
  <si>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</si>
  <si>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</si>
  <si>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</si>
  <si>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</si>
  <si>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</si>
  <si>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</si>
  <si>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</si>
  <si>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</si>
  <si>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</si>
  <si>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</si>
  <si>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</si>
  <si>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</si>
  <si>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</si>
  <si>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</si>
  <si>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</si>
  <si>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</si>
  <si>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</si>
  <si>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</si>
  <si>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</si>
  <si>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</si>
  <si>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</si>
  <si>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</si>
  <si>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</si>
  <si>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</si>
  <si>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</si>
  <si>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</si>
  <si>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</si>
  <si>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</si>
  <si>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</si>
  <si>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</si>
  <si>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</si>
  <si>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</si>
  <si>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</si>
  <si>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</si>
  <si>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</si>
  <si>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</si>
  <si>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</si>
  <si>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</si>
  <si>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</si>
  <si>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</si>
  <si>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</si>
  <si>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</si>
  <si>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</si>
  <si>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</si>
  <si>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</si>
  <si>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</si>
  <si>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</si>
  <si>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</si>
  <si>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</si>
  <si>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</si>
  <si>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</si>
  <si>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</si>
  <si>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</si>
  <si>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</si>
  <si>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</si>
  <si>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</si>
  <si>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</si>
  <si>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</si>
  <si>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</si>
  <si>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</si>
  <si>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</si>
  <si>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</si>
  <si>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</si>
  <si>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</si>
  <si>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</si>
  <si>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</si>
  <si>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</si>
  <si>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</si>
  <si>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</si>
  <si>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</si>
  <si>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</si>
  <si>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</si>
  <si>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</si>
  <si>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</si>
  <si>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</si>
  <si>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</si>
  <si>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</si>
  <si>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</si>
  <si>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</si>
  <si>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</si>
  <si>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</si>
  <si>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</si>
  <si>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</si>
  <si>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</si>
  <si>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</si>
  <si>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</si>
  <si>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</si>
  <si>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</si>
  <si>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</si>
  <si>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</si>
  <si>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</si>
  <si>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</si>
  <si>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</si>
  <si>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</si>
  <si>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</si>
  <si>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</si>
  <si>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</si>
  <si>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</si>
  <si>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</si>
  <si>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</si>
  <si>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</si>
  <si>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</si>
  <si>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</si>
  <si>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</si>
  <si>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</si>
  <si>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</si>
  <si>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</si>
  <si>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</si>
  <si>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</si>
  <si>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</si>
  <si>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</si>
  <si>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</si>
  <si>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</si>
  <si>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</si>
  <si>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</si>
  <si>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</si>
  <si>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</si>
  <si>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</si>
  <si>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</si>
  <si>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</si>
  <si>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</si>
  <si>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</si>
  <si>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</si>
  <si>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</si>
  <si>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</si>
  <si>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</si>
  <si>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</si>
  <si>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</si>
  <si>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</si>
  <si>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</si>
  <si>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</si>
  <si>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</si>
  <si>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</si>
  <si>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</si>
  <si>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</si>
  <si>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</si>
  <si>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</si>
  <si>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</si>
  <si>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</si>
  <si>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</si>
  <si>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</si>
  <si>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</si>
  <si>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</si>
  <si>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</si>
  <si>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</si>
  <si>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</si>
  <si>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</si>
  <si>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</si>
  <si>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</si>
  <si>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</si>
  <si>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</si>
  <si>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</si>
  <si>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</si>
  <si>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</si>
  <si>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</si>
  <si>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</si>
  <si>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</si>
  <si>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</si>
  <si>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</si>
  <si>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</si>
  <si>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</si>
  <si>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</si>
  <si>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</si>
  <si>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</si>
  <si>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</si>
  <si>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</si>
  <si>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</si>
  <si>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</si>
  <si>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</si>
  <si>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</si>
  <si>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</si>
  <si>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</si>
  <si>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</si>
  <si>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</si>
  <si>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</si>
  <si>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</si>
  <si>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</si>
  <si>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</si>
  <si>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</si>
  <si>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</si>
  <si>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</si>
  <si>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</si>
  <si>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</si>
  <si>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</si>
  <si>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</si>
  <si>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</si>
  <si>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</si>
  <si>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</si>
  <si>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</si>
  <si>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</si>
  <si>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</si>
  <si>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</si>
  <si>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</si>
  <si>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</si>
  <si>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</si>
  <si>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</si>
  <si>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</si>
  <si>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</si>
  <si>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</si>
  <si>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</si>
  <si>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</si>
  <si>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</si>
  <si>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</si>
  <si>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</si>
  <si>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</si>
  <si>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</si>
  <si>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</si>
  <si>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</si>
  <si>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</si>
  <si>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</si>
  <si>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</si>
  <si>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</si>
  <si>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</si>
  <si>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</si>
  <si>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</si>
  <si>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</si>
  <si>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</si>
  <si>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</si>
  <si>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</si>
  <si>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</si>
  <si>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</si>
  <si>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</si>
  <si>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</si>
  <si>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</si>
  <si>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</si>
  <si>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</si>
  <si>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</si>
  <si>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</si>
  <si>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</si>
  <si>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</si>
  <si>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</si>
  <si>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</si>
  <si>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</si>
  <si>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</si>
  <si>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</si>
  <si>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</si>
  <si>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</si>
  <si>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</si>
  <si>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</si>
  <si>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</si>
  <si>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</si>
  <si>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</si>
  <si>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</si>
  <si>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</si>
  <si>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</si>
  <si>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</si>
  <si>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</si>
  <si>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</si>
  <si>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</si>
  <si>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</si>
  <si>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</si>
  <si>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</si>
  <si>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</si>
  <si>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</si>
  <si>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</si>
  <si>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</si>
  <si>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</si>
  <si>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</si>
  <si>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</si>
  <si>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</si>
  <si>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</si>
  <si>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</si>
  <si>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</si>
  <si>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</si>
  <si>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</si>
  <si>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</si>
  <si>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</si>
  <si>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</si>
  <si>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</si>
  <si>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</si>
  <si>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</si>
  <si>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</si>
  <si>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</si>
  <si>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</si>
  <si>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</si>
  <si>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</si>
  <si>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</si>
  <si>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</si>
  <si>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</si>
  <si>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</si>
  <si>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</si>
  <si>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</si>
  <si>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</si>
  <si>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</si>
  <si>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</si>
  <si>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</si>
  <si>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</si>
  <si>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</si>
  <si>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</si>
  <si>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</si>
  <si>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</si>
  <si>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</si>
  <si>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</si>
  <si>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</si>
  <si>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</si>
  <si>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</si>
  <si>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</si>
  <si>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</si>
  <si>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</si>
  <si>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</si>
  <si>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</si>
  <si>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</si>
  <si>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</si>
  <si>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</si>
  <si>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</si>
  <si>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</si>
  <si>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</si>
  <si>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</si>
  <si>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</si>
  <si>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</si>
  <si>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</si>
  <si>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</si>
  <si>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</si>
  <si>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</si>
  <si>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</si>
  <si>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</si>
  <si>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</si>
  <si>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</si>
  <si>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</si>
  <si>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</si>
  <si>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</si>
  <si>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</si>
  <si>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</si>
  <si>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</si>
  <si>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</si>
  <si>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</si>
  <si>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</si>
  <si>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</si>
  <si>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</si>
  <si>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</si>
  <si>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</si>
  <si>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</si>
  <si>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</si>
  <si>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</si>
  <si>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</si>
  <si>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</si>
  <si>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</si>
  <si>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</si>
  <si>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</si>
  <si>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</si>
  <si>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</si>
  <si>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</si>
  <si>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</si>
  <si>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</si>
  <si>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</si>
  <si>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</si>
  <si>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</si>
  <si>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</si>
  <si>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</si>
  <si>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</si>
  <si>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</si>
  <si>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</si>
  <si>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</si>
  <si>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</si>
  <si>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</si>
  <si>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</si>
  <si>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</si>
  <si>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</si>
  <si>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</si>
  <si>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</si>
  <si>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</si>
  <si>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</si>
  <si>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</si>
  <si>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</si>
  <si>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</si>
  <si>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</si>
  <si>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</si>
  <si>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</si>
  <si>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</si>
  <si>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</si>
  <si>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</si>
  <si>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</si>
  <si>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</si>
  <si>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</si>
  <si>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</si>
  <si>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</si>
  <si>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</si>
  <si>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</si>
  <si>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</si>
  <si>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</si>
  <si>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</si>
  <si>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</si>
  <si>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</si>
  <si>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</si>
  <si>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</si>
  <si>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</si>
  <si>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</si>
  <si>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</si>
  <si>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</si>
  <si>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</si>
  <si>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</si>
  <si>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</si>
  <si>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</si>
  <si>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</si>
  <si>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</si>
  <si>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</si>
  <si>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</si>
  <si>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</si>
  <si>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</si>
  <si>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</si>
  <si>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</si>
  <si>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</si>
  <si>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</si>
  <si>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</si>
  <si>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</si>
  <si>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</si>
  <si>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</si>
  <si>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</si>
  <si>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</si>
  <si>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</si>
  <si>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</si>
  <si>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</si>
  <si>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</si>
  <si>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</si>
  <si>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</si>
  <si>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</si>
  <si>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</si>
  <si>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</si>
  <si>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</si>
  <si>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</si>
  <si>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</si>
  <si>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</si>
  <si>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</si>
  <si>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</si>
  <si>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</si>
  <si>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</si>
  <si>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</si>
  <si>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</si>
  <si>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</si>
  <si>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</si>
  <si>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</si>
  <si>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</si>
  <si>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</si>
  <si>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</si>
  <si>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</si>
  <si>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</si>
  <si>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</si>
  <si>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</si>
  <si>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</si>
  <si>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</si>
  <si>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</si>
  <si>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</si>
  <si>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</si>
  <si>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</si>
  <si>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</si>
  <si>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</si>
  <si>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</si>
  <si>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</si>
  <si>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</si>
  <si>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</si>
  <si>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</si>
  <si>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</si>
  <si>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</si>
  <si>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</si>
  <si>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</si>
  <si>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</si>
  <si>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</si>
  <si>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</si>
  <si>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</si>
  <si>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</si>
  <si>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</si>
  <si>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</si>
  <si>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</si>
  <si>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</si>
  <si>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</si>
  <si>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</si>
  <si>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</si>
  <si>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</si>
  <si>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</si>
  <si>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</si>
  <si>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</si>
  <si>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</si>
  <si>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</si>
  <si>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</si>
  <si>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</si>
  <si>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</si>
  <si>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</si>
  <si>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</si>
  <si>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</si>
  <si>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</si>
  <si>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</si>
  <si>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</si>
  <si>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</si>
  <si>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</si>
  <si>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</si>
  <si>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</si>
  <si>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</si>
  <si>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</si>
  <si>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</si>
  <si>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</si>
  <si>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</si>
  <si>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</si>
  <si>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</si>
  <si>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</si>
  <si>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</si>
  <si>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</si>
  <si>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</si>
  <si>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</si>
  <si>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</si>
  <si>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</si>
  <si>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</si>
  <si>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</si>
  <si>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</si>
  <si>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</si>
  <si>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</si>
  <si>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</si>
  <si>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</si>
  <si>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</si>
  <si>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</si>
  <si>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</si>
  <si>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</si>
  <si>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</si>
  <si>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</si>
  <si>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</si>
  <si>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</si>
  <si>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</si>
  <si>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</si>
  <si>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</si>
  <si>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</si>
  <si>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</si>
  <si>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</si>
  <si>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</si>
  <si>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</si>
  <si>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</si>
  <si>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</si>
  <si>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</si>
  <si>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</si>
  <si>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</si>
  <si>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</si>
  <si>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</si>
  <si>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</si>
  <si>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</si>
  <si>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</si>
  <si>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</si>
  <si>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</si>
  <si>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</si>
  <si>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</si>
  <si>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</si>
  <si>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</si>
  <si>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</si>
  <si>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</si>
  <si>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</si>
  <si>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</si>
  <si>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</si>
  <si>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</si>
  <si>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</si>
  <si>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</si>
  <si>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</si>
  <si>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</si>
  <si>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</si>
  <si>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</si>
  <si>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</si>
  <si>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</si>
  <si>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</si>
  <si>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</si>
  <si>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</si>
  <si>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</si>
  <si>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</si>
  <si>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</si>
  <si>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</si>
  <si>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</si>
  <si>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</si>
  <si>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</si>
  <si>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</si>
  <si>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</si>
  <si>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</si>
  <si>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</si>
  <si>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</si>
  <si>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</si>
  <si>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</si>
  <si>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</si>
  <si>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</si>
  <si>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</si>
  <si>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</si>
  <si>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</si>
  <si>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</si>
  <si>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</si>
  <si>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</si>
  <si>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</si>
  <si>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</si>
  <si>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</si>
  <si>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</si>
  <si>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</si>
  <si>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</si>
  <si>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</si>
  <si>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</si>
  <si>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</si>
  <si>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</si>
  <si>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</si>
  <si>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</si>
  <si>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</si>
  <si>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</si>
  <si>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</si>
  <si>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</si>
  <si>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</si>
  <si>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</si>
  <si>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</si>
  <si>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</si>
  <si>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</si>
  <si>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</si>
  <si>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</si>
  <si>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</si>
  <si>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</si>
  <si>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</si>
  <si>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</si>
  <si>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</si>
  <si>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</si>
  <si>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</si>
  <si>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</si>
  <si>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</si>
  <si>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</si>
  <si>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</si>
  <si>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</si>
  <si>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</si>
  <si>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</si>
  <si>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</si>
  <si>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</si>
  <si>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</si>
  <si>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</si>
  <si>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</si>
  <si>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</si>
  <si>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</si>
  <si>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</si>
  <si>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</si>
  <si>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</si>
  <si>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</si>
  <si>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</si>
  <si>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</si>
  <si>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</si>
  <si>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</si>
  <si>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</si>
  <si>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</si>
  <si>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</si>
  <si>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</si>
  <si>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</si>
  <si>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</si>
  <si>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</si>
  <si>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</si>
  <si>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</si>
  <si>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</si>
  <si>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</si>
  <si>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</si>
  <si>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</si>
  <si>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</si>
  <si>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</si>
  <si>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</si>
  <si>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</si>
  <si>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</si>
  <si>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</si>
  <si>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</si>
  <si>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</si>
  <si>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</si>
  <si>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</si>
  <si>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</si>
  <si>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</si>
  <si>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</si>
  <si>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</si>
  <si>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</si>
  <si>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</si>
  <si>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</si>
  <si>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</si>
  <si>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</si>
  <si>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</si>
  <si>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</si>
  <si>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</si>
  <si>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</si>
  <si>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</si>
  <si>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</si>
  <si>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</si>
  <si>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</si>
  <si>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</si>
  <si>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</si>
  <si>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</si>
  <si>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</si>
  <si>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</si>
  <si>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</si>
  <si>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</si>
  <si>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</si>
  <si>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</si>
  <si>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</si>
  <si>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</si>
  <si>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</si>
  <si>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</si>
  <si>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</si>
  <si>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</si>
  <si>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</si>
  <si>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</si>
  <si>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</si>
  <si>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</si>
  <si>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</si>
  <si>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</si>
  <si>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</si>
  <si>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</si>
  <si>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</si>
  <si>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</si>
  <si>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</si>
  <si>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</si>
  <si>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</si>
  <si>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</si>
  <si>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</si>
  <si>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</si>
  <si>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</si>
  <si>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</si>
  <si>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</si>
  <si>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</si>
  <si>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</si>
  <si>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</si>
  <si>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</si>
  <si>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</si>
  <si>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</si>
  <si>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</si>
  <si>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</si>
  <si>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</si>
  <si>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</si>
  <si>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</si>
  <si>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</si>
  <si>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</si>
  <si>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</si>
  <si>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</si>
  <si>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</si>
  <si>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</si>
  <si>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</si>
  <si>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</si>
  <si>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</si>
  <si>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</si>
  <si>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</si>
  <si>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</si>
  <si>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</si>
  <si>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</si>
  <si>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</si>
  <si>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</si>
  <si>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</si>
  <si>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</si>
  <si>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</si>
  <si>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</si>
  <si>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</si>
  <si>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</si>
  <si>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</si>
  <si>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</si>
  <si>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</si>
  <si>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</si>
  <si>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</si>
  <si>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</si>
  <si>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</si>
  <si>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</si>
  <si>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</si>
  <si>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</si>
  <si>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</si>
  <si>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</si>
  <si>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</si>
  <si>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</si>
  <si>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</si>
  <si>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</si>
  <si>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</si>
  <si>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</si>
  <si>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</si>
  <si>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</si>
  <si>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</si>
  <si>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</si>
  <si>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</si>
  <si>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</si>
  <si>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</si>
  <si>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</si>
  <si>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</si>
  <si>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</si>
  <si>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</si>
  <si>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</si>
  <si>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</si>
  <si>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</si>
  <si>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</si>
  <si>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</si>
  <si>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</si>
  <si>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</si>
  <si>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</si>
  <si>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</si>
  <si>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</si>
  <si>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</si>
  <si>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</si>
  <si>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</si>
  <si>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</si>
  <si>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</si>
  <si>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</si>
  <si>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</si>
  <si>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</si>
  <si>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</si>
  <si>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</si>
  <si>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</si>
  <si>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</si>
  <si>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</si>
  <si>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</si>
  <si>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</si>
  <si>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</si>
  <si>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</si>
  <si>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</si>
  <si>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</si>
  <si>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</si>
  <si>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</si>
  <si>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</si>
  <si>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</si>
  <si>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</si>
  <si>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</si>
  <si>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</si>
  <si>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</si>
  <si>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</si>
  <si>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</si>
  <si>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</si>
  <si>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</si>
  <si>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</si>
  <si>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</si>
  <si>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</si>
  <si>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</si>
  <si>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</si>
  <si>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</si>
  <si>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</si>
  <si>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</si>
  <si>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</si>
  <si>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</si>
  <si>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</si>
  <si>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</si>
  <si>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</si>
  <si>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</si>
  <si>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</si>
  <si>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</si>
  <si>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</si>
  <si>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</si>
  <si>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</si>
  <si>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</si>
  <si>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</si>
  <si>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</si>
  <si>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</si>
  <si>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</si>
  <si>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</si>
  <si>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</si>
  <si>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</si>
  <si>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</si>
  <si>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</si>
  <si>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</si>
  <si>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</si>
  <si>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</si>
  <si>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</si>
  <si>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</si>
  <si>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</si>
  <si>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</si>
  <si>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</si>
  <si>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</si>
  <si>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</si>
  <si>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</si>
  <si>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</si>
  <si>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</si>
  <si>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</si>
  <si>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</si>
  <si>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</si>
  <si>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</si>
  <si>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</si>
  <si>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</si>
  <si>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</si>
  <si>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</si>
  <si>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</si>
  <si>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</si>
  <si>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</si>
  <si>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</si>
  <si>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</si>
  <si>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</si>
  <si>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</si>
  <si>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</si>
  <si>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</si>
  <si>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</si>
  <si>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</si>
  <si>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</si>
  <si>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</si>
  <si>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</si>
  <si>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</si>
  <si>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</si>
  <si>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</si>
  <si>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</si>
  <si>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</si>
  <si>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</si>
  <si>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</si>
  <si>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</si>
  <si>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</si>
  <si>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</si>
  <si>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</si>
  <si>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</si>
  <si>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</si>
  <si>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</si>
  <si>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</si>
  <si>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</si>
  <si>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</si>
  <si>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</si>
  <si>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</si>
  <si>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</si>
  <si>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</si>
  <si>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</si>
  <si>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</si>
  <si>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</si>
  <si>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</si>
  <si>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</si>
  <si>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</si>
  <si>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</si>
  <si>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</si>
  <si>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</si>
  <si>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</si>
  <si>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</si>
  <si>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</si>
  <si>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</si>
  <si>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</si>
  <si>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</si>
  <si>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</si>
  <si>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</si>
  <si>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</si>
  <si>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</si>
  <si>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</si>
  <si>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</si>
  <si>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</si>
  <si>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</si>
  <si>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</si>
  <si>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</si>
  <si>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</si>
  <si>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</si>
  <si>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</si>
  <si>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</si>
  <si>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</si>
  <si>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</si>
  <si>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</si>
  <si>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</si>
  <si>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</si>
  <si>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</si>
  <si>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</si>
  <si>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</si>
  <si>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</si>
  <si>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</si>
  <si>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</si>
  <si>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</si>
  <si>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</si>
  <si>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</si>
  <si>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</si>
  <si>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</si>
  <si>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</si>
  <si>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</si>
  <si>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</si>
  <si>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</si>
  <si>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</si>
  <si>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</si>
  <si>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</si>
  <si>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</si>
  <si>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</si>
  <si>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</si>
  <si>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</si>
  <si>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</si>
  <si>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</si>
  <si>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</si>
  <si>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</si>
  <si>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</si>
  <si>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</si>
  <si>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</si>
  <si>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</si>
  <si>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</si>
  <si>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</si>
  <si>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</si>
  <si>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</si>
  <si>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</si>
  <si>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</si>
  <si>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</si>
  <si>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</si>
  <si>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</si>
  <si>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</si>
  <si>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</si>
  <si>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</si>
  <si>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</si>
  <si>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</si>
  <si>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</si>
  <si>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</si>
  <si>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</si>
  <si>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</si>
  <si>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</si>
  <si>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</si>
  <si>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</si>
  <si>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</si>
  <si>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</si>
  <si>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</si>
  <si>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</si>
  <si>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</si>
  <si>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</si>
  <si>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</si>
  <si>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</si>
  <si>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</si>
  <si>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</si>
  <si>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</si>
  <si>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</si>
  <si>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</si>
  <si>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</si>
  <si>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</si>
  <si>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</si>
  <si>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</si>
  <si>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</si>
  <si>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</si>
  <si>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</si>
  <si>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</si>
  <si>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</si>
  <si>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</si>
  <si>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</si>
  <si>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</si>
  <si>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</si>
  <si>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</si>
  <si>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</si>
  <si>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</si>
  <si>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</si>
  <si>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</si>
  <si>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</si>
  <si>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</si>
  <si>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</si>
  <si>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</si>
  <si>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</si>
  <si>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</si>
  <si>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</si>
  <si>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</si>
  <si>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</si>
  <si>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</si>
  <si>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</si>
  <si>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</si>
  <si>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</si>
  <si>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</si>
  <si>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</si>
  <si>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</si>
  <si>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</si>
  <si>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</si>
  <si>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</si>
  <si>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</si>
  <si>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</si>
  <si>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</si>
  <si>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</si>
  <si>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</si>
  <si>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</si>
  <si>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</si>
  <si>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</si>
  <si>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</si>
  <si>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</si>
  <si>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</si>
  <si>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</si>
  <si>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</si>
  <si>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</si>
  <si>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</si>
  <si>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</si>
  <si>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</si>
  <si>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</si>
  <si>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</si>
  <si>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</si>
  <si>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</si>
  <si>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</si>
  <si>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</si>
  <si>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</si>
  <si>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</si>
  <si>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</si>
  <si>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</si>
  <si>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</si>
  <si>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</si>
  <si>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</si>
  <si>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</si>
  <si>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</si>
  <si>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</si>
  <si>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</si>
  <si>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</si>
  <si>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</si>
  <si>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</si>
  <si>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</si>
  <si>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</si>
  <si>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</si>
  <si>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</si>
  <si>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</si>
  <si>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</si>
  <si>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</si>
  <si>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</si>
  <si>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</si>
  <si>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</si>
  <si>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</si>
  <si>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</si>
  <si>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</si>
  <si>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</si>
  <si>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</si>
  <si>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</si>
  <si>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</si>
  <si>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</si>
  <si>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</si>
  <si>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</si>
  <si>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</si>
  <si>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</si>
  <si>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</si>
  <si>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</si>
  <si>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</si>
  <si>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</si>
  <si>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</si>
  <si>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</si>
  <si>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</si>
  <si>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</si>
  <si>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</si>
  <si>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</si>
  <si>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</si>
  <si>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</si>
  <si>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</si>
  <si>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</si>
  <si>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</si>
  <si>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</si>
  <si>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</si>
  <si>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</si>
  <si>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</si>
  <si>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</si>
  <si>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</si>
  <si>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</si>
  <si>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</si>
  <si>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</si>
  <si>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</si>
  <si>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</si>
  <si>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</si>
  <si>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</si>
  <si>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</si>
  <si>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</si>
  <si>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</si>
  <si>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</si>
  <si>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</si>
  <si>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</si>
  <si>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</si>
  <si>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</si>
  <si>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</si>
  <si>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</si>
  <si>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</si>
  <si>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</si>
  <si>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</si>
  <si>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</si>
  <si>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</si>
  <si>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</si>
  <si>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</si>
  <si>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</si>
  <si>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</si>
  <si>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</si>
  <si>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</si>
  <si>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</si>
  <si>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</si>
  <si>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</si>
  <si>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</si>
  <si>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</si>
  <si>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</si>
  <si>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</si>
  <si>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</si>
  <si>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</si>
  <si>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</si>
  <si>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</si>
  <si>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</si>
  <si>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</si>
  <si>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</si>
  <si>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</si>
  <si>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</si>
  <si>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</si>
  <si>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</si>
  <si>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</si>
  <si>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</si>
  <si>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</si>
  <si>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</si>
  <si>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</si>
  <si>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</si>
  <si>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</si>
  <si>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</si>
  <si>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</si>
  <si>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</si>
  <si>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</si>
  <si>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</si>
  <si>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</si>
  <si>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</si>
  <si>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</si>
  <si>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</si>
  <si>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</si>
  <si>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</si>
  <si>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</si>
  <si>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</si>
  <si>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</si>
  <si>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</si>
  <si>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</si>
  <si>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</si>
  <si>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</si>
  <si>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</si>
  <si>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</si>
  <si>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</si>
  <si>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</si>
  <si>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</si>
  <si>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</si>
  <si>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</si>
  <si>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</si>
  <si>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</si>
  <si>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</si>
  <si>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</si>
  <si>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</si>
  <si>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</si>
  <si>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</si>
  <si>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</si>
  <si>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</si>
  <si>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</si>
  <si>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</si>
  <si>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</si>
  <si>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</si>
  <si>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</si>
  <si>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</si>
  <si>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</si>
  <si>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</si>
  <si>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</si>
  <si>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</si>
  <si>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</si>
  <si>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</si>
  <si>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</si>
  <si>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</si>
  <si>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</si>
  <si>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</si>
  <si>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</si>
  <si>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</si>
  <si>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</si>
  <si>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</si>
  <si>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</si>
  <si>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</si>
  <si>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</si>
  <si>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</si>
  <si>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</si>
  <si>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</si>
  <si>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</si>
  <si>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</si>
  <si>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</si>
  <si>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</si>
  <si>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</si>
  <si>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</si>
  <si>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</si>
  <si>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</si>
  <si>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</si>
  <si>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</si>
  <si>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</si>
  <si>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</si>
  <si>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</si>
  <si>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</si>
  <si>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</si>
  <si>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</si>
  <si>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</si>
  <si>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</si>
  <si>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</si>
  <si>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</si>
  <si>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</si>
  <si>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</si>
  <si>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</si>
  <si>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</si>
  <si>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</si>
  <si>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</si>
  <si>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</si>
  <si>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</si>
  <si>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</si>
  <si>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</si>
  <si>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</si>
  <si>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</si>
  <si>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</si>
  <si>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</si>
  <si>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</si>
  <si>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</si>
  <si>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</si>
  <si>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</si>
  <si>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</si>
  <si>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</si>
  <si>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</si>
  <si>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</si>
  <si>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</si>
  <si>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</si>
  <si>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</si>
  <si>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</si>
  <si>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</si>
  <si>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</si>
  <si>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</si>
  <si>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</si>
  <si>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</si>
  <si>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</si>
  <si>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</si>
  <si>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</si>
  <si>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</si>
  <si>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</si>
  <si>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</si>
  <si>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</si>
  <si>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</si>
  <si>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</si>
  <si>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</si>
  <si>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</si>
  <si>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</si>
  <si>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</si>
  <si>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</si>
  <si>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</si>
  <si>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</si>
  <si>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</si>
  <si>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</si>
  <si>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</si>
  <si>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</si>
  <si>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</si>
  <si>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</si>
  <si>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</si>
  <si>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</si>
  <si>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</si>
  <si>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</si>
  <si>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</si>
  <si>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</si>
  <si>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</si>
  <si>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</si>
  <si>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</si>
  <si>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</si>
  <si>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</si>
  <si>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</si>
  <si>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</si>
  <si>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</si>
  <si>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</si>
  <si>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</si>
  <si>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</si>
  <si>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</si>
  <si>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</si>
  <si>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</si>
  <si>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</si>
  <si>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</si>
  <si>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</si>
  <si>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</si>
  <si>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</si>
  <si>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</si>
  <si>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</si>
  <si>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</si>
  <si>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</si>
  <si>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</si>
  <si>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</si>
  <si>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</si>
  <si>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</si>
  <si>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</si>
  <si>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</si>
  <si>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</si>
  <si>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</si>
  <si>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</si>
  <si>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</si>
  <si>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</si>
  <si>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</si>
  <si>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</si>
  <si>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</si>
  <si>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</si>
  <si>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</si>
  <si>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</si>
  <si>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</si>
  <si>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</si>
  <si>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</si>
  <si>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</si>
  <si>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</si>
  <si>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</si>
  <si>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</si>
  <si>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</si>
  <si>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</si>
  <si>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</si>
  <si>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</si>
  <si>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</si>
  <si>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</si>
  <si>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</si>
  <si>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</si>
  <si>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</si>
  <si>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</si>
  <si>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</si>
  <si>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</si>
  <si>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</si>
  <si>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</si>
  <si>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</si>
  <si>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</si>
  <si>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</si>
  <si>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</si>
  <si>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</si>
  <si>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</si>
  <si>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</si>
  <si>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</si>
  <si>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</si>
  <si>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</si>
  <si>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</si>
  <si>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</si>
  <si>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</si>
  <si>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</si>
  <si>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</si>
  <si>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</si>
  <si>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</si>
  <si>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</si>
  <si>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</si>
  <si>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</si>
  <si>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</si>
  <si>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</si>
  <si>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</si>
  <si>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</si>
  <si>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</si>
  <si>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</si>
  <si>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</si>
  <si>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</si>
  <si>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</si>
  <si>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</si>
  <si>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</si>
  <si>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</si>
  <si>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</si>
  <si>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</si>
  <si>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</si>
  <si>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</si>
  <si>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</si>
  <si>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</si>
  <si>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</si>
  <si>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</si>
  <si>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</si>
  <si>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</si>
  <si>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</si>
  <si>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</si>
  <si>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</si>
  <si>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</si>
  <si>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</si>
  <si>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</si>
  <si>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</si>
  <si>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</si>
  <si>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</si>
  <si>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</si>
  <si>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</si>
  <si>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</si>
  <si>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</si>
  <si>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</si>
  <si>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</si>
  <si>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</si>
  <si>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</si>
  <si>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</si>
  <si>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</si>
  <si>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</si>
  <si>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</si>
  <si>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</si>
  <si>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</si>
  <si>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</si>
  <si>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</si>
  <si>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</si>
  <si>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</si>
  <si>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</si>
  <si>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</si>
  <si>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</si>
  <si>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</si>
  <si>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</si>
  <si>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</si>
  <si>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</si>
  <si>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</si>
  <si>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</si>
  <si>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</si>
  <si>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</si>
  <si>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</si>
  <si>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</si>
  <si>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</si>
  <si>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</si>
  <si>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</si>
  <si>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</si>
  <si>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</si>
  <si>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</si>
  <si>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</si>
  <si>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</si>
  <si>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</si>
  <si>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</si>
  <si>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</si>
  <si>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</si>
  <si>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</si>
  <si>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</si>
  <si>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</si>
  <si>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</si>
  <si>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</si>
  <si>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</si>
  <si>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</si>
  <si>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</si>
  <si>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</si>
  <si>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</si>
  <si>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</si>
  <si>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</si>
  <si>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</si>
  <si>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</si>
  <si>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</si>
  <si>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</si>
  <si>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</si>
  <si>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</si>
  <si>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</si>
  <si>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</si>
  <si>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</si>
  <si>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</si>
  <si>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</si>
  <si>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</si>
  <si>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</si>
  <si>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</si>
  <si>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</si>
  <si>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</si>
  <si>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</si>
  <si>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</si>
  <si>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</si>
  <si>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</si>
  <si>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</si>
  <si>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</si>
  <si>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</si>
  <si>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</si>
  <si>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</si>
  <si>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</si>
  <si>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</si>
  <si>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</si>
  <si>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</si>
  <si>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</si>
  <si>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</si>
  <si>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</si>
  <si>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</si>
  <si>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</si>
  <si>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</si>
  <si>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</si>
  <si>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</si>
  <si>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</si>
  <si>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</si>
  <si>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</si>
  <si>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</si>
  <si>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</si>
  <si>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</si>
  <si>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</si>
  <si>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</si>
  <si>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</si>
  <si>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</si>
  <si>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</si>
  <si>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</si>
  <si>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</si>
  <si>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</si>
  <si>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</si>
  <si>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</si>
  <si>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</si>
  <si>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</si>
  <si>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</si>
  <si>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</si>
  <si>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</si>
  <si>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</si>
  <si>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</si>
  <si>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</si>
  <si>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</si>
  <si>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</si>
  <si>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</si>
  <si>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</si>
  <si>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</si>
  <si>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</si>
  <si>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</si>
  <si>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</si>
  <si>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</si>
  <si>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</si>
  <si>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</si>
  <si>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</si>
  <si>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</si>
  <si>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</si>
  <si>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</si>
  <si>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</si>
  <si>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</si>
  <si>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</si>
  <si>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</si>
  <si>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</si>
  <si>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</si>
  <si>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</si>
  <si>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</si>
  <si>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</si>
  <si>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</si>
  <si>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</si>
  <si>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</si>
  <si>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</si>
  <si>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</si>
  <si>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</si>
  <si>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</si>
  <si>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</si>
  <si>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</si>
  <si>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</si>
  <si>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</si>
  <si>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</si>
  <si>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</si>
  <si>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</si>
  <si>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</si>
  <si>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</si>
  <si>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</si>
  <si>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</si>
  <si>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</si>
  <si>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</si>
  <si>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</si>
  <si>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</si>
  <si>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</si>
  <si>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</si>
  <si>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</si>
  <si>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</si>
  <si>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</si>
  <si>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</si>
  <si>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</si>
  <si>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</si>
  <si>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</si>
  <si>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</si>
  <si>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</si>
  <si>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</si>
  <si>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</si>
  <si>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</si>
  <si>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</si>
  <si>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</si>
  <si>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</si>
  <si>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</si>
  <si>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</si>
  <si>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</si>
  <si>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</si>
  <si>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</si>
  <si>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</si>
  <si>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</si>
  <si>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</si>
  <si>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</si>
  <si>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</si>
  <si>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</si>
  <si>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</si>
  <si>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</si>
  <si>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</si>
  <si>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</si>
  <si>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</si>
  <si>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</si>
  <si>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</si>
  <si>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</si>
  <si>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</si>
  <si>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</si>
  <si>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</si>
  <si>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</si>
  <si>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</si>
  <si>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</si>
  <si>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</si>
  <si>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</si>
  <si>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</si>
  <si>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</si>
  <si>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</si>
  <si>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</si>
  <si>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</si>
  <si>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</si>
  <si>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</si>
  <si>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</si>
  <si>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</si>
  <si>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</si>
  <si>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</si>
  <si>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</si>
  <si>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</si>
  <si>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</si>
  <si>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</si>
  <si>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</si>
  <si>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</si>
  <si>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</si>
  <si>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</si>
  <si>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</si>
  <si>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</si>
  <si>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</si>
  <si>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</si>
  <si>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</si>
  <si>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</si>
  <si>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</si>
  <si>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</si>
  <si>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</si>
  <si>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</si>
  <si>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</si>
  <si>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</si>
  <si>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</si>
  <si>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</si>
  <si>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</si>
  <si>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</si>
  <si>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</si>
  <si>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</si>
  <si>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</si>
  <si>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</si>
  <si>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</si>
  <si>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</si>
  <si>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</si>
  <si>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</si>
  <si>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</si>
  <si>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</si>
  <si>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</si>
  <si>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</si>
  <si>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</si>
  <si>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</si>
  <si>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</si>
  <si>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</si>
  <si>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</si>
  <si>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</si>
  <si>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</si>
  <si>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</si>
  <si>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</si>
  <si>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</si>
  <si>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</si>
  <si>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</si>
  <si>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</si>
  <si>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</si>
  <si>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</si>
  <si>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</si>
  <si>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</si>
  <si>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</si>
  <si>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</si>
  <si>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</si>
  <si>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</si>
  <si>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</si>
  <si>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</si>
  <si>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</si>
  <si>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</si>
  <si>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</si>
  <si>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</si>
  <si>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</si>
  <si>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</si>
  <si>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</si>
  <si>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</si>
  <si>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</si>
  <si>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</si>
  <si>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</si>
  <si>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</si>
  <si>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</si>
  <si>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</si>
  <si>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</si>
  <si>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</si>
  <si>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</si>
  <si>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</si>
  <si>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</si>
  <si>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</si>
  <si>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</si>
  <si>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</si>
  <si>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</si>
  <si>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</si>
  <si>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</si>
  <si>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</si>
  <si>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</si>
  <si>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</si>
  <si>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</si>
  <si>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</si>
  <si>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</si>
  <si>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</si>
  <si>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</si>
  <si>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</si>
  <si>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</si>
  <si>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</si>
  <si>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</si>
  <si>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</si>
  <si>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</si>
  <si>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</si>
  <si>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</si>
  <si>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</si>
  <si>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</si>
  <si>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</si>
  <si>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</si>
  <si>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</si>
  <si>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</si>
  <si>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</si>
  <si>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</si>
  <si>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</si>
  <si>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</si>
  <si>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</si>
  <si>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</si>
  <si>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</si>
  <si>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</si>
  <si>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</si>
  <si>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</si>
  <si>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</si>
  <si>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</si>
  <si>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</si>
  <si>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</si>
  <si>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</si>
  <si>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</si>
  <si>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</si>
  <si>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</si>
  <si>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</si>
  <si>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</si>
  <si>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</si>
  <si>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</si>
  <si>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</si>
  <si>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</si>
  <si>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</si>
  <si>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</si>
  <si>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</si>
  <si>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</si>
  <si>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</si>
  <si>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</si>
  <si>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</si>
  <si>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</si>
  <si>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</si>
  <si>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</si>
  <si>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</si>
  <si>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</si>
  <si>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</si>
  <si>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</si>
  <si>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</si>
  <si>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</si>
  <si>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</si>
  <si>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</si>
  <si>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</si>
  <si>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</si>
  <si>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</si>
  <si>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</si>
  <si>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</si>
  <si>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</si>
  <si>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</si>
  <si>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</si>
  <si>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</si>
  <si>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</si>
  <si>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</si>
  <si>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</si>
  <si>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</si>
  <si>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</si>
  <si>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</si>
  <si>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</si>
  <si>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</si>
  <si>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</si>
  <si>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</si>
  <si>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</si>
  <si>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</si>
  <si>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</si>
  <si>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</si>
  <si>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</si>
  <si>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</si>
  <si>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</si>
  <si>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</si>
  <si>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</si>
  <si>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</si>
  <si>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</si>
  <si>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</si>
  <si>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</si>
  <si>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</si>
  <si>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</si>
  <si>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</si>
  <si>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</si>
  <si>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</si>
  <si>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</si>
  <si>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</si>
  <si>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</si>
  <si>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</si>
  <si>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</si>
  <si>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</si>
  <si>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</si>
  <si>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</si>
  <si>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</si>
  <si>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</si>
  <si>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</si>
  <si>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</si>
  <si>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</si>
  <si>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</si>
  <si>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</si>
  <si>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</si>
  <si>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</si>
  <si>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</si>
  <si>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</si>
  <si>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</si>
  <si>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</si>
  <si>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</si>
  <si>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</si>
  <si>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</si>
  <si>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</si>
  <si>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</si>
  <si>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</si>
  <si>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</si>
  <si>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</si>
  <si>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</si>
  <si>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</si>
  <si>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</si>
  <si>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</si>
  <si>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</si>
  <si>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</si>
  <si>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</si>
  <si>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</si>
  <si>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</si>
  <si>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</si>
  <si>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</si>
  <si>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</si>
  <si>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</si>
  <si>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</si>
  <si>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</si>
  <si>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</si>
  <si>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</si>
  <si>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</si>
  <si>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</si>
  <si>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</si>
  <si>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</si>
  <si>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</si>
  <si>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</si>
  <si>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</si>
  <si>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</si>
  <si>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</si>
  <si>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</si>
  <si>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</si>
  <si>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</si>
  <si>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</si>
  <si>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</si>
  <si>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</si>
  <si>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</si>
  <si>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</si>
  <si>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</si>
  <si>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</si>
  <si>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</si>
  <si>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</si>
  <si>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</si>
  <si>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</si>
  <si>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</si>
  <si>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</si>
  <si>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</si>
  <si>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</si>
  <si>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</si>
  <si>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</si>
  <si>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</si>
  <si>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</si>
  <si>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</si>
  <si>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</si>
  <si>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</si>
  <si>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</si>
  <si>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</si>
  <si>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</si>
  <si>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</si>
  <si>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</si>
  <si>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</si>
  <si>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</si>
  <si>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</si>
  <si>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</si>
  <si>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</si>
  <si>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</si>
  <si>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</si>
  <si>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</si>
  <si>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</si>
  <si>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</si>
  <si>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</si>
  <si>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</si>
  <si>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</si>
  <si>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</si>
  <si>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</si>
  <si>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</si>
  <si>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</si>
  <si>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</si>
  <si>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</si>
  <si>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</si>
  <si>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</si>
  <si>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</si>
  <si>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</si>
  <si>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</si>
  <si>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</si>
  <si>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</si>
  <si>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</si>
  <si>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</si>
  <si>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</si>
  <si>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</si>
  <si>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</si>
  <si>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</si>
  <si>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</si>
  <si>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</si>
  <si>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</si>
  <si>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</si>
  <si>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</si>
  <si>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</si>
  <si>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</si>
  <si>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</si>
  <si>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</si>
  <si>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</si>
  <si>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</si>
  <si>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</si>
  <si>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</si>
  <si>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</si>
  <si>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</si>
  <si>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</si>
  <si>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</si>
  <si>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</si>
  <si>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</si>
  <si>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</si>
  <si>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</si>
  <si>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</si>
  <si>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</si>
  <si>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</si>
  <si>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</si>
  <si>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</si>
  <si>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</si>
  <si>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</si>
  <si>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</si>
  <si>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</si>
  <si>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</si>
  <si>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</si>
  <si>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</si>
  <si>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</si>
  <si>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</si>
  <si>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</si>
  <si>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</si>
  <si>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</si>
  <si>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</si>
  <si>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</si>
  <si>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</si>
  <si>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</si>
  <si>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</si>
  <si>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</si>
  <si>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</si>
  <si>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</si>
  <si>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</si>
  <si>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</si>
  <si>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</si>
  <si>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</si>
  <si>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</si>
  <si>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</si>
  <si>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</si>
  <si>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</si>
  <si>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</si>
  <si>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</si>
  <si>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</si>
  <si>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</si>
  <si>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</si>
  <si>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</si>
  <si>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</si>
  <si>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</si>
  <si>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</si>
  <si>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</si>
  <si>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</si>
  <si>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</si>
  <si>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</si>
  <si>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</si>
  <si>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</si>
  <si>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</si>
  <si>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</si>
  <si>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</si>
  <si>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</si>
  <si>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</si>
  <si>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</si>
  <si>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</si>
  <si>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</si>
  <si>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</si>
  <si>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</si>
  <si>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</si>
  <si>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</si>
  <si>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</si>
  <si>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</si>
  <si>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</si>
  <si>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</si>
  <si>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</si>
  <si>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</si>
  <si>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</si>
  <si>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</si>
  <si>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</si>
  <si>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</si>
  <si>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</si>
  <si>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</si>
  <si>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</si>
  <si>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</si>
  <si>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</si>
  <si>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</si>
  <si>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</si>
  <si>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</si>
  <si>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</si>
  <si>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</si>
  <si>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</si>
  <si>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</si>
  <si>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</si>
  <si>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</si>
  <si>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</si>
  <si>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</si>
  <si>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</si>
  <si>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</si>
  <si>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</si>
  <si>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</si>
  <si>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</si>
  <si>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</si>
  <si>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</si>
  <si>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</si>
  <si>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</si>
  <si>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</si>
  <si>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</si>
  <si>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</si>
  <si>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</si>
  <si>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</si>
  <si>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</si>
  <si>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</si>
  <si>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</si>
  <si>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</si>
  <si>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</si>
  <si>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</si>
  <si>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</si>
  <si>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</si>
  <si>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</si>
  <si>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</si>
  <si>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</si>
  <si>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</si>
  <si>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</si>
  <si>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</si>
  <si>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</si>
  <si>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</si>
  <si>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</si>
  <si>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</si>
  <si>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</si>
  <si>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</si>
  <si>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</si>
  <si>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</si>
  <si>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</si>
  <si>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</si>
  <si>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</si>
  <si>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</si>
  <si>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</si>
  <si>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</si>
  <si>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</si>
  <si>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</si>
  <si>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</si>
  <si>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</si>
  <si>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</si>
  <si>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</si>
  <si>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</si>
  <si>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</si>
  <si>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</si>
  <si>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</si>
  <si>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</si>
  <si>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</si>
  <si>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</si>
  <si>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</si>
  <si>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</si>
  <si>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</si>
  <si>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</si>
  <si>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</si>
  <si>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</si>
  <si>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</si>
  <si>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</si>
  <si>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</si>
  <si>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</si>
  <si>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</si>
  <si>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</si>
  <si>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</si>
  <si>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</si>
  <si>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</si>
  <si>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</si>
  <si>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</si>
  <si>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</si>
  <si>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</si>
  <si>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</si>
  <si>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</si>
  <si>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</si>
  <si>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</si>
  <si>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</si>
  <si>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</si>
  <si>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</si>
  <si>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</si>
  <si>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</si>
  <si>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</si>
  <si>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</si>
  <si>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</si>
  <si>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</si>
  <si>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</si>
  <si>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</si>
  <si>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</si>
  <si>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</si>
  <si>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</si>
  <si>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</si>
  <si>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</si>
  <si>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</si>
  <si>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</si>
  <si>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</si>
  <si>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</si>
  <si>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</si>
  <si>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</si>
  <si>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</si>
  <si>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</si>
  <si>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</si>
  <si>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</si>
  <si>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</si>
  <si>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</si>
  <si>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</si>
  <si>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</si>
  <si>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</si>
  <si>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</si>
  <si>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</si>
  <si>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</si>
  <si>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</si>
  <si>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</si>
  <si>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</si>
  <si>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</si>
  <si>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</si>
  <si>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</si>
  <si>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</si>
  <si>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</si>
  <si>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</si>
  <si>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</si>
  <si>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</si>
  <si>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</si>
  <si>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</si>
  <si>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</si>
  <si>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</si>
  <si>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</si>
  <si>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</si>
  <si>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</si>
  <si>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</si>
  <si>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</si>
  <si>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</si>
  <si>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</si>
  <si>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</si>
  <si>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</si>
  <si>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</si>
  <si>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</si>
  <si>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</si>
  <si>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</si>
  <si>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</si>
  <si>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</si>
  <si>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</si>
  <si>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</si>
  <si>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</si>
  <si>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</si>
  <si>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</si>
  <si>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</si>
  <si>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</si>
  <si>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</si>
  <si>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</si>
  <si>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</si>
  <si>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</si>
  <si>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</si>
  <si>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</si>
  <si>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</si>
  <si>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</si>
  <si>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</si>
  <si>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</si>
  <si>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</si>
  <si>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</si>
  <si>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</si>
  <si>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</si>
  <si>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</si>
  <si>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</si>
  <si>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</si>
  <si>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</si>
  <si>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</si>
  <si>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</si>
  <si>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</si>
  <si>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</si>
  <si>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</si>
  <si>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</si>
  <si>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</si>
  <si>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</si>
  <si>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</si>
  <si>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</si>
  <si>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</si>
  <si>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</si>
  <si>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</si>
  <si>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</si>
  <si>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</si>
  <si>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</si>
  <si>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</si>
  <si>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</si>
  <si>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</si>
  <si>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</si>
  <si>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</si>
  <si>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</si>
  <si>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</si>
  <si>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</si>
  <si>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</si>
  <si>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</si>
  <si>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</si>
  <si>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</si>
  <si>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</si>
  <si>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</si>
  <si>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</si>
  <si>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</si>
  <si>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</si>
  <si>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</si>
  <si>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</si>
  <si>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</si>
  <si>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</si>
  <si>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</si>
  <si>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</si>
  <si>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</si>
  <si>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</si>
  <si>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</si>
  <si>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</si>
  <si>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</si>
  <si>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</si>
  <si>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</si>
  <si>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</si>
  <si>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</si>
  <si>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</si>
  <si>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</si>
  <si>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</si>
  <si>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</si>
  <si>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</si>
  <si>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</si>
  <si>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</si>
  <si>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</si>
  <si>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</si>
  <si>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</si>
  <si>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</si>
  <si>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</si>
  <si>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</si>
  <si>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</si>
  <si>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</si>
  <si>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</si>
  <si>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</si>
  <si>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</si>
  <si>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</si>
  <si>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</si>
  <si>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</si>
  <si>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</si>
  <si>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</si>
  <si>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</si>
  <si>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</si>
  <si>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</si>
  <si>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</si>
  <si>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</si>
  <si>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</si>
  <si>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</si>
  <si>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</si>
  <si>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</si>
  <si>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</si>
  <si>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</si>
  <si>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</si>
  <si>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</si>
  <si>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</si>
  <si>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</si>
  <si>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</si>
  <si>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</si>
  <si>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</si>
  <si>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</si>
  <si>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</si>
  <si>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</si>
  <si>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</si>
  <si>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</si>
  <si>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</si>
  <si>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</si>
  <si>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</si>
  <si>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</si>
  <si>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</si>
  <si>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</si>
  <si>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</si>
  <si>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</si>
  <si>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</si>
  <si>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</si>
  <si>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</si>
  <si>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</si>
  <si>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</si>
  <si>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</si>
  <si>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</si>
  <si>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</si>
  <si>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</si>
  <si>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</si>
  <si>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</si>
  <si>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</si>
  <si>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</si>
  <si>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</si>
  <si>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</si>
  <si>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</si>
  <si>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</si>
  <si>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</si>
  <si>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</si>
  <si>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</si>
  <si>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</si>
  <si>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</si>
  <si>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</si>
  <si>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</si>
  <si>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</si>
  <si>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</si>
  <si>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</si>
  <si>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</si>
  <si>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</si>
  <si>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</si>
  <si>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</si>
  <si>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</si>
  <si>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</si>
  <si>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</si>
  <si>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</si>
  <si>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</si>
  <si>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</si>
  <si>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</si>
  <si>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</si>
  <si>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</si>
  <si>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</si>
  <si>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</si>
  <si>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</si>
  <si>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</si>
  <si>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</si>
  <si>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</si>
  <si>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</si>
  <si>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</si>
  <si>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</si>
  <si>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</si>
  <si>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</si>
  <si>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</si>
  <si>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</si>
  <si>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</si>
  <si>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</si>
  <si>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</si>
  <si>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</si>
  <si>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</si>
  <si>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</si>
  <si>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</si>
  <si>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</si>
  <si>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</si>
  <si>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</si>
  <si>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</si>
  <si>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</si>
  <si>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</si>
  <si>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</si>
  <si>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</si>
  <si>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</si>
  <si>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</si>
  <si>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</si>
  <si>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</si>
  <si>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</si>
  <si>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</si>
  <si>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</si>
  <si>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</si>
  <si>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</si>
  <si>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</si>
  <si>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</si>
  <si>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</si>
  <si>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</si>
  <si>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</si>
  <si>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</si>
  <si>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</si>
  <si>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</si>
  <si>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</si>
  <si>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</si>
  <si>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</si>
  <si>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</si>
  <si>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</si>
  <si>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</si>
  <si>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</si>
  <si>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</si>
  <si>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</si>
  <si>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</si>
  <si>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</si>
  <si>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</si>
  <si>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</si>
  <si>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</si>
  <si>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</si>
  <si>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</si>
  <si>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</si>
  <si>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</si>
  <si>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</si>
  <si>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</si>
  <si>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</si>
  <si>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</si>
  <si>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</si>
  <si>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</si>
  <si>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</si>
  <si>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</si>
  <si>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</si>
  <si>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</si>
  <si>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</si>
  <si>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</si>
  <si>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</si>
  <si>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</si>
  <si>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</si>
  <si>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</si>
  <si>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</si>
  <si>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</si>
  <si>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</si>
  <si>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</si>
  <si>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</si>
  <si>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</si>
  <si>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</si>
  <si>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</si>
  <si>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</si>
  <si>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</si>
  <si>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</si>
  <si>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</si>
  <si>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</si>
  <si>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</si>
  <si>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</si>
  <si>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</si>
  <si>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</si>
  <si>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</si>
  <si>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</si>
  <si>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</si>
  <si>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</si>
  <si>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</si>
  <si>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</si>
  <si>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</si>
  <si>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</si>
  <si>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</si>
  <si>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</si>
  <si>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</si>
  <si>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</si>
  <si>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</si>
  <si>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</si>
  <si>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</si>
  <si>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</si>
  <si>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</si>
  <si>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</si>
  <si>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</si>
  <si>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</si>
  <si>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</si>
  <si>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</si>
  <si>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</si>
  <si>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</si>
  <si>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</si>
  <si>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</si>
  <si>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</si>
  <si>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</si>
  <si>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</si>
  <si>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</si>
  <si>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</si>
  <si>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</si>
  <si>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</si>
  <si>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</si>
  <si>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</si>
  <si>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</si>
  <si>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</si>
  <si>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</si>
  <si>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</si>
  <si>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</si>
  <si>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</si>
  <si>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</si>
  <si>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</si>
  <si>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</si>
  <si>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</si>
  <si>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</si>
  <si>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</si>
  <si>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</si>
  <si>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</si>
  <si>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</si>
  <si>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</si>
  <si>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</si>
  <si>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</si>
  <si>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</si>
  <si>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</si>
  <si>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</si>
  <si>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</si>
  <si>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</si>
  <si>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</si>
  <si>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</si>
  <si>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</si>
  <si>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</si>
  <si>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</si>
  <si>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</si>
  <si>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</si>
  <si>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</si>
  <si>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</si>
  <si>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</si>
  <si>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</si>
  <si>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</si>
  <si>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</si>
  <si>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</si>
  <si>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</si>
  <si>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</si>
  <si>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</si>
  <si>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</si>
  <si>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</si>
  <si>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</si>
  <si>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</si>
  <si>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</si>
  <si>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</si>
  <si>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</si>
  <si>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</si>
  <si>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</si>
  <si>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</si>
  <si>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</si>
  <si>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</si>
  <si>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</si>
  <si>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</si>
  <si>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</si>
  <si>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</si>
  <si>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</si>
  <si>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</si>
  <si>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</si>
  <si>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</si>
  <si>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</si>
  <si>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</si>
  <si>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</si>
  <si>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</si>
  <si>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</si>
  <si>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</si>
  <si>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</si>
  <si>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</si>
  <si>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</si>
  <si>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</si>
  <si>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</si>
  <si>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</si>
  <si>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</si>
  <si>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</si>
  <si>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</si>
  <si>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</si>
  <si>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</si>
  <si>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</si>
  <si>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</si>
  <si>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</si>
  <si>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</si>
  <si>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</si>
  <si>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</si>
  <si>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</si>
  <si>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</si>
  <si>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</si>
  <si>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</si>
  <si>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</si>
  <si>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</si>
  <si>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</si>
  <si>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</si>
  <si>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</si>
  <si>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</si>
  <si>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</si>
  <si>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</si>
  <si>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</si>
  <si>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</si>
  <si>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</si>
  <si>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</si>
  <si>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</si>
  <si>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</si>
  <si>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</si>
  <si>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</si>
  <si>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</si>
  <si>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</si>
  <si>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</si>
  <si>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</si>
  <si>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</si>
  <si>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</si>
  <si>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</si>
  <si>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</si>
  <si>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</si>
  <si>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</si>
  <si>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</si>
  <si>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</si>
  <si>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</si>
  <si>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</si>
  <si>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</si>
  <si>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</si>
  <si>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</si>
  <si>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</si>
  <si>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</si>
  <si>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</si>
  <si>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</si>
  <si>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</si>
  <si>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</si>
  <si>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</si>
  <si>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</si>
  <si>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</si>
  <si>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</si>
  <si>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</si>
  <si>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</si>
  <si>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</si>
  <si>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</si>
  <si>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</si>
  <si>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</si>
  <si>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</si>
  <si>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</si>
  <si>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</si>
  <si>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</si>
  <si>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</si>
  <si>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</si>
  <si>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</si>
  <si>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</si>
  <si>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</si>
  <si>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</si>
  <si>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</si>
  <si>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</si>
  <si>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</si>
  <si>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</si>
  <si>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</si>
  <si>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</si>
  <si>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</si>
  <si>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</si>
  <si>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</si>
  <si>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</si>
  <si>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</si>
  <si>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</si>
  <si>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</si>
  <si>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</si>
  <si>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</si>
  <si>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</si>
  <si>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</si>
  <si>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</si>
  <si>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</si>
  <si>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</si>
  <si>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</si>
  <si>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</si>
  <si>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</si>
  <si>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</si>
  <si>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</si>
  <si>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</si>
  <si>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</si>
  <si>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</si>
  <si>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</si>
  <si>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</si>
  <si>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</si>
  <si>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</si>
  <si>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</si>
  <si>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</si>
  <si>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</si>
  <si>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</si>
  <si>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</si>
  <si>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</si>
  <si>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</si>
  <si>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</si>
  <si>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</si>
  <si>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</si>
  <si>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</si>
  <si>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</si>
  <si>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</si>
  <si>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</si>
  <si>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</si>
  <si>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</si>
  <si>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</si>
  <si>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</si>
  <si>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</si>
  <si>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</si>
  <si>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</si>
  <si>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</si>
  <si>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</si>
  <si>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</si>
  <si>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</si>
  <si>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</si>
  <si>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</si>
  <si>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</si>
  <si>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</si>
  <si>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</si>
  <si>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</si>
  <si>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</si>
  <si>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</si>
  <si>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</si>
  <si>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</si>
  <si>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</si>
  <si>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</si>
  <si>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</si>
  <si>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</si>
  <si>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</si>
  <si>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</si>
  <si>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</si>
  <si>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</si>
  <si>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</si>
  <si>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</si>
  <si>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</si>
  <si>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</si>
  <si>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</si>
  <si>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</si>
  <si>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</si>
  <si>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</si>
  <si>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</si>
  <si>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</si>
  <si>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</si>
  <si>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</si>
  <si>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</si>
  <si>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</si>
  <si>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</si>
  <si>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</si>
  <si>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</si>
  <si>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</si>
  <si>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</si>
  <si>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</si>
  <si>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</si>
  <si>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</si>
  <si>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</si>
  <si>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</si>
  <si>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</si>
  <si>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</si>
  <si>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</si>
  <si>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</si>
  <si>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</si>
  <si>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</si>
  <si>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</si>
  <si>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</si>
  <si>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</si>
  <si>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</si>
  <si>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</si>
  <si>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</si>
  <si>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</si>
  <si>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</si>
  <si>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</si>
  <si>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</si>
  <si>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</si>
  <si>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</si>
  <si>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</si>
  <si>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</si>
  <si>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</si>
  <si>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</si>
  <si>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</si>
  <si>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</si>
  <si>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</si>
  <si>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</si>
  <si>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</si>
  <si>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</si>
  <si>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</si>
  <si>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</si>
  <si>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</si>
  <si>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</si>
  <si>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</si>
  <si>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</si>
  <si>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</si>
  <si>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</si>
  <si>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</si>
  <si>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</si>
  <si>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</si>
  <si>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</si>
  <si>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</si>
  <si>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</si>
  <si>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</si>
  <si>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</si>
  <si>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</si>
  <si>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</si>
  <si>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</si>
  <si>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</si>
  <si>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</si>
  <si>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</si>
  <si>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</si>
  <si>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</si>
  <si>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</si>
  <si>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</si>
  <si>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</si>
  <si>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</si>
  <si>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</si>
  <si>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</si>
  <si>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</si>
  <si>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</si>
  <si>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</si>
  <si>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</si>
  <si>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</si>
  <si>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</si>
  <si>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</si>
  <si>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</si>
  <si>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</si>
  <si>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</si>
  <si>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</si>
  <si>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</si>
  <si>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</si>
  <si>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</si>
  <si>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</si>
  <si>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</si>
  <si>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</si>
  <si>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</si>
  <si>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</si>
  <si>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</si>
  <si>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</si>
  <si>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</si>
  <si>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</si>
  <si>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</si>
  <si>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</si>
  <si>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</si>
  <si>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</si>
  <si>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</si>
  <si>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</si>
  <si>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</si>
  <si>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</si>
  <si>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</si>
  <si>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</si>
  <si>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</si>
  <si>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</si>
  <si>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</si>
  <si>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</si>
  <si>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</si>
  <si>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</si>
  <si>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</si>
  <si>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</si>
  <si>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</si>
  <si>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</si>
  <si>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</si>
  <si>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</si>
  <si>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</si>
  <si>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</si>
  <si>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</si>
  <si>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</si>
  <si>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</si>
  <si>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</si>
  <si>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</si>
  <si>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</si>
  <si>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</si>
  <si>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</si>
  <si>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</si>
  <si>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</si>
  <si>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</si>
  <si>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</si>
  <si>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</si>
  <si>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</si>
  <si>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</si>
  <si>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</si>
  <si>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</si>
  <si>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</si>
  <si>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</si>
  <si>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</si>
  <si>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</si>
  <si>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</si>
  <si>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</si>
  <si>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</si>
  <si>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</si>
  <si>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</si>
  <si>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</si>
  <si>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</si>
  <si>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</si>
  <si>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</si>
  <si>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</si>
  <si>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</si>
  <si>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</si>
  <si>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</si>
  <si>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</si>
  <si>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</si>
  <si>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</si>
  <si>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</si>
  <si>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</si>
  <si>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</si>
  <si>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</si>
  <si>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</si>
  <si>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</si>
  <si>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</si>
  <si>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</si>
  <si>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</si>
  <si>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</si>
  <si>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</si>
  <si>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</si>
  <si>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</si>
  <si>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</si>
  <si>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</si>
  <si>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</si>
  <si>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</si>
  <si>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</si>
  <si>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</si>
  <si>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</si>
  <si>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</si>
  <si>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</si>
  <si>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</si>
  <si>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</si>
  <si>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</si>
  <si>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</si>
  <si>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</si>
  <si>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</si>
  <si>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</si>
  <si>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</si>
  <si>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</si>
  <si>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</si>
  <si>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</si>
  <si>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</si>
  <si>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</si>
  <si>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</si>
  <si>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</si>
  <si>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</si>
  <si>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</si>
  <si>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</si>
  <si>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</si>
  <si>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</si>
  <si>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</si>
  <si>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</si>
  <si>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</si>
  <si>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</si>
  <si>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</si>
  <si>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</si>
  <si>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</si>
  <si>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</si>
  <si>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</si>
  <si>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</si>
  <si>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</si>
  <si>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</si>
  <si>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</si>
  <si>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</si>
  <si>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</si>
  <si>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</si>
  <si>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</si>
  <si>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</si>
  <si>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</si>
  <si>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</si>
  <si>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</si>
  <si>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</si>
  <si>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</si>
  <si>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</si>
  <si>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</si>
  <si>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</si>
  <si>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</si>
  <si>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</si>
  <si>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</si>
  <si>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</si>
  <si>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</si>
  <si>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</si>
  <si>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</si>
  <si>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</si>
  <si>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</si>
  <si>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</si>
  <si>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</si>
  <si>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</si>
  <si>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</si>
  <si>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</si>
  <si>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</si>
  <si>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</si>
  <si>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</si>
  <si>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</si>
  <si>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</si>
  <si>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</si>
  <si>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</si>
  <si>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</si>
  <si>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</si>
  <si>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</si>
  <si>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</si>
  <si>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</si>
  <si>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</si>
  <si>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</si>
  <si>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</si>
  <si>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</si>
  <si>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</si>
  <si>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</si>
  <si>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</si>
  <si>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</si>
  <si>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</si>
  <si>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</si>
  <si>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</si>
  <si>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</si>
  <si>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</si>
  <si>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</si>
  <si>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</si>
  <si>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</si>
  <si>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</si>
  <si>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</si>
  <si>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</si>
  <si>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</si>
  <si>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</si>
  <si>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</si>
  <si>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</si>
  <si>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</si>
  <si>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</si>
  <si>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</si>
  <si>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</si>
  <si>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</si>
  <si>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</si>
  <si>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</si>
  <si>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</si>
  <si>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</si>
  <si>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</si>
  <si>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</si>
  <si>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</si>
  <si>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</si>
  <si>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</si>
  <si>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</si>
  <si>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</si>
  <si>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</si>
  <si>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</si>
  <si>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</si>
  <si>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</si>
  <si>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</si>
  <si>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</si>
  <si>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</si>
  <si>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</si>
  <si>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</si>
  <si>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</si>
  <si>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</si>
  <si>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</si>
  <si>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</si>
  <si>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</si>
  <si>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</si>
  <si>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</si>
  <si>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</si>
  <si>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</si>
  <si>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</si>
  <si>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</si>
  <si>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</si>
  <si>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</si>
  <si>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</si>
  <si>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</si>
  <si>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</si>
  <si>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</si>
  <si>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</si>
  <si>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</si>
  <si>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</si>
  <si>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</si>
  <si>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</si>
  <si>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</si>
  <si>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</si>
  <si>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</si>
  <si>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</si>
  <si>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</si>
  <si>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</si>
  <si>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</si>
  <si>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</si>
  <si>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</si>
  <si>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</si>
  <si>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</si>
  <si>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</si>
  <si>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</si>
  <si>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</si>
  <si>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</si>
  <si>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</si>
  <si>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</si>
  <si>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</si>
  <si>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</si>
  <si>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</si>
  <si>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</si>
  <si>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</si>
  <si>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</si>
  <si>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</si>
  <si>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</si>
  <si>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</si>
  <si>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</si>
  <si>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</si>
  <si>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</si>
  <si>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</si>
  <si>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</si>
  <si>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</si>
  <si>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</si>
  <si>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</si>
  <si>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</si>
  <si>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</si>
  <si>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</si>
  <si>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</si>
  <si>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</si>
  <si>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</si>
  <si>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</si>
  <si>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</si>
  <si>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</si>
  <si>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</si>
  <si>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</si>
  <si>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</si>
  <si>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</si>
  <si>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</si>
  <si>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</si>
  <si>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</si>
  <si>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</si>
  <si>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</si>
  <si>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</si>
  <si>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</si>
  <si>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</si>
  <si>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</si>
  <si>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</si>
  <si>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</si>
  <si>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</si>
  <si>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</si>
  <si>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</si>
  <si>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</si>
  <si>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</si>
  <si>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</si>
  <si>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</si>
  <si>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</si>
  <si>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</si>
  <si>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</si>
  <si>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</si>
  <si>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</si>
  <si>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</si>
  <si>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</si>
  <si>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</si>
  <si>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</si>
  <si>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</si>
  <si>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</si>
  <si>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</si>
  <si>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</si>
  <si>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</si>
  <si>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</si>
  <si>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</si>
  <si>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</si>
  <si>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</si>
  <si>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</si>
  <si>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</si>
  <si>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</si>
  <si>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</si>
  <si>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</si>
  <si>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</si>
  <si>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</si>
  <si>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</si>
  <si>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</si>
  <si>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</si>
  <si>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</si>
  <si>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</si>
  <si>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</si>
  <si>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</si>
  <si>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</si>
  <si>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</si>
  <si>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</si>
  <si>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</si>
  <si>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</si>
  <si>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</si>
  <si>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</si>
  <si>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</si>
  <si>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</si>
  <si>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</si>
  <si>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</si>
  <si>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</si>
  <si>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</si>
  <si>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</si>
  <si>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</si>
  <si>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</si>
  <si>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</si>
  <si>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</si>
  <si>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</si>
  <si>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</si>
  <si>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</si>
  <si>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</si>
  <si>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</si>
  <si>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</si>
  <si>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</si>
  <si>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</si>
  <si>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</si>
  <si>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</si>
  <si>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</si>
  <si>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</si>
  <si>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</si>
  <si>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</si>
  <si>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</si>
  <si>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</si>
  <si>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</si>
  <si>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</si>
  <si>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</si>
  <si>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</si>
  <si>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</si>
  <si>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</si>
  <si>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</si>
  <si>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</si>
  <si>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</si>
  <si>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</si>
  <si>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</si>
  <si>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</si>
  <si>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</si>
  <si>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</si>
  <si>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</si>
  <si>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</si>
  <si>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</si>
  <si>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</si>
  <si>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</si>
  <si>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</si>
  <si>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</si>
  <si>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</si>
  <si>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</si>
  <si>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</si>
  <si>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</si>
  <si>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</si>
  <si>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</si>
  <si>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</si>
  <si>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</si>
  <si>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</si>
  <si>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</si>
  <si>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</si>
  <si>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</si>
  <si>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</si>
  <si>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</si>
  <si>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</si>
  <si>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</si>
  <si>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</si>
  <si>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</si>
  <si>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</si>
  <si>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</si>
  <si>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</si>
  <si>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</si>
  <si>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</si>
  <si>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</si>
  <si>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</si>
  <si>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</si>
  <si>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</si>
  <si>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</si>
  <si>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</si>
  <si>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</si>
  <si>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</si>
  <si>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</si>
  <si>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</si>
  <si>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</si>
  <si>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</si>
  <si>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</si>
  <si>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</si>
  <si>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</si>
  <si>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</si>
  <si>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</si>
  <si>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</si>
  <si>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</si>
  <si>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</si>
  <si>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</si>
  <si>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</si>
  <si>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</si>
  <si>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</si>
  <si>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</si>
  <si>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</si>
  <si>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</si>
  <si>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</si>
  <si>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</si>
  <si>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</si>
  <si>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</si>
  <si>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</si>
  <si>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</si>
  <si>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</si>
  <si>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</si>
  <si>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</si>
  <si>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</si>
  <si>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</si>
  <si>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</si>
  <si>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</si>
  <si>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</si>
  <si>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</si>
  <si>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</si>
  <si>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</si>
  <si>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</si>
  <si>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</si>
  <si>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</si>
  <si>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</si>
  <si>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</si>
  <si>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</si>
  <si>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</si>
  <si>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</si>
  <si>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</si>
  <si>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</si>
  <si>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</si>
  <si>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</si>
  <si>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</si>
  <si>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</si>
  <si>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</si>
  <si>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</si>
  <si>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</si>
  <si>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</si>
  <si>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</si>
  <si>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</si>
  <si>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</si>
  <si>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</si>
  <si>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</si>
  <si>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</si>
  <si>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</si>
  <si>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</si>
  <si>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</si>
  <si>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</si>
  <si>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</si>
  <si>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</si>
  <si>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</si>
  <si>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</si>
  <si>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</si>
  <si>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</si>
  <si>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</si>
  <si>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</si>
  <si>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</si>
  <si>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</si>
  <si>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</si>
  <si>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</si>
  <si>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</si>
  <si>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</si>
  <si>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</si>
  <si>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</si>
  <si>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</si>
  <si>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</si>
  <si>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</si>
  <si>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</si>
  <si>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</si>
  <si>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</si>
  <si>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</si>
  <si>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</si>
  <si>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</si>
  <si>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</si>
  <si>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</si>
  <si>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</si>
  <si>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</si>
  <si>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</si>
  <si>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</si>
  <si>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</si>
  <si>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</si>
  <si>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</si>
  <si>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</si>
  <si>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</si>
  <si>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</si>
  <si>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</si>
  <si>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</si>
  <si>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</si>
  <si>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</si>
  <si>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</si>
  <si>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</si>
  <si>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</si>
  <si>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</si>
  <si>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</si>
  <si>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</si>
  <si>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</si>
  <si>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</si>
  <si>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</si>
  <si>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</si>
  <si>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</si>
  <si>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</si>
  <si>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</si>
  <si>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</si>
  <si>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</si>
  <si>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</si>
  <si>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</si>
  <si>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</si>
  <si>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</si>
  <si>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</si>
  <si>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</si>
  <si>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</si>
  <si>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</si>
  <si>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</si>
  <si>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</si>
  <si>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</si>
  <si>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</si>
  <si>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</si>
  <si>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</si>
  <si>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</si>
  <si>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</si>
  <si>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</si>
  <si>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</si>
  <si>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</si>
  <si>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</si>
  <si>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</si>
  <si>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</si>
  <si>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</si>
  <si>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</si>
  <si>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</si>
  <si>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</si>
  <si>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</si>
  <si>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</si>
  <si>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</si>
  <si>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</si>
  <si>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</si>
  <si>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</si>
  <si>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</si>
  <si>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</si>
  <si>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</si>
  <si>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</si>
  <si>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</si>
  <si>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</si>
  <si>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</si>
  <si>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</si>
  <si>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</si>
  <si>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</si>
  <si>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</si>
  <si>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</si>
  <si>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</si>
  <si>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</si>
  <si>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</si>
  <si>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</si>
  <si>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</si>
  <si>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</si>
  <si>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</si>
  <si>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</si>
  <si>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</si>
  <si>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</si>
  <si>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</si>
  <si>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</si>
  <si>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</si>
  <si>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</si>
  <si>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</si>
  <si>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</si>
  <si>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</si>
  <si>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</si>
  <si>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</si>
  <si>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</si>
  <si>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</si>
  <si>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</si>
  <si>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</si>
  <si>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</si>
  <si>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</si>
  <si>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</si>
  <si>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</si>
  <si>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</si>
  <si>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</si>
  <si>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</si>
  <si>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</si>
  <si>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</si>
  <si>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</si>
  <si>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</si>
  <si>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</si>
  <si>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</si>
  <si>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</si>
  <si>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</si>
  <si>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</si>
  <si>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</si>
  <si>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</si>
  <si>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</si>
  <si>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</si>
  <si>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</si>
  <si>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</si>
  <si>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</si>
  <si>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</si>
  <si>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</si>
  <si>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</si>
  <si>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</si>
  <si>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</si>
  <si>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</si>
  <si>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</si>
  <si>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</si>
  <si>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</si>
  <si>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</si>
  <si>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</si>
  <si>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</si>
  <si>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</si>
  <si>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</si>
  <si>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</si>
  <si>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</si>
  <si>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</si>
  <si>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</si>
  <si>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</si>
  <si>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</si>
  <si>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</si>
  <si>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</si>
  <si>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</si>
  <si>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</si>
  <si>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</si>
  <si>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</si>
  <si>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</si>
  <si>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</si>
  <si>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</si>
  <si>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</si>
  <si>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</si>
  <si>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</si>
  <si>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</si>
  <si>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</si>
  <si>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</si>
  <si>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</si>
  <si>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</si>
  <si>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</si>
  <si>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</si>
  <si>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</si>
  <si>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</si>
  <si>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</si>
  <si>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</si>
  <si>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</si>
  <si>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</si>
  <si>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</si>
  <si>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</si>
  <si>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</si>
  <si>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</si>
  <si>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</si>
  <si>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</si>
  <si>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</si>
  <si>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</si>
  <si>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</si>
  <si>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</si>
  <si>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</si>
  <si>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</si>
  <si>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</si>
  <si>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</si>
  <si>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</si>
  <si>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</si>
  <si>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</si>
  <si>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</si>
  <si>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</si>
  <si>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</si>
  <si>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</si>
  <si>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</si>
  <si>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</si>
  <si>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</si>
  <si>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</si>
  <si>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</si>
  <si>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</si>
  <si>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</si>
  <si>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</si>
  <si>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</si>
  <si>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</si>
  <si>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</si>
  <si>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</si>
  <si>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</si>
  <si>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</si>
  <si>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</si>
  <si>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</si>
  <si>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</si>
  <si>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</si>
  <si>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</si>
  <si>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</si>
  <si>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</si>
  <si>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</si>
  <si>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</si>
  <si>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</si>
  <si>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</si>
  <si>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</si>
  <si>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</si>
  <si>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</si>
  <si>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</si>
  <si>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</si>
  <si>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</si>
  <si>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</si>
  <si>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</si>
  <si>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</si>
  <si>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</si>
  <si>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</si>
  <si>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</si>
  <si>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</si>
  <si>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</si>
  <si>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</si>
  <si>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</si>
  <si>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</si>
  <si>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</si>
  <si>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</si>
  <si>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</si>
  <si>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</si>
  <si>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</si>
  <si>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</si>
  <si>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</si>
  <si>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</si>
  <si>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</si>
  <si>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</si>
  <si>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</si>
  <si>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</si>
  <si>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</si>
  <si>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</si>
  <si>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</si>
  <si>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</si>
  <si>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</si>
  <si>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</si>
  <si>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</si>
  <si>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</si>
  <si>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</si>
  <si>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</si>
  <si>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</si>
  <si>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</si>
  <si>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</si>
  <si>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</si>
  <si>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</si>
  <si>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</si>
  <si>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</si>
  <si>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</si>
  <si>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</si>
  <si>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</si>
  <si>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</si>
  <si>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</si>
  <si>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</si>
  <si>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</si>
  <si>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</si>
  <si>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</si>
  <si>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</si>
  <si>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</si>
  <si>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</si>
  <si>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</si>
  <si>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</si>
  <si>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</si>
  <si>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</si>
  <si>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</si>
  <si>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</si>
  <si>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</si>
  <si>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</si>
  <si>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</si>
  <si>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</si>
  <si>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</si>
  <si>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</si>
  <si>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</si>
  <si>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</si>
  <si>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</si>
  <si>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</si>
  <si>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</si>
  <si>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</si>
  <si>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</si>
  <si>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</si>
  <si>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</si>
  <si>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</si>
  <si>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</si>
  <si>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</si>
  <si>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</si>
  <si>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</si>
  <si>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</si>
  <si>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</si>
  <si>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</si>
  <si>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</si>
  <si>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</si>
  <si>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</si>
  <si>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</si>
  <si>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</si>
  <si>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</si>
  <si>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</si>
  <si>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</si>
  <si>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</si>
  <si>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</si>
  <si>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</si>
  <si>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</si>
  <si>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</si>
  <si>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</si>
  <si>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</si>
  <si>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</si>
  <si>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</si>
  <si>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</si>
  <si>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</si>
  <si>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</si>
  <si>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</si>
  <si>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</si>
  <si>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</si>
  <si>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</si>
  <si>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</si>
  <si>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</si>
  <si>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</si>
  <si>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</si>
  <si>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</si>
  <si>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</si>
  <si>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</si>
  <si>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</si>
  <si>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</si>
  <si>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</si>
  <si>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</si>
  <si>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</si>
  <si>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</si>
  <si>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</si>
  <si>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</si>
  <si>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</si>
  <si>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</si>
  <si>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</si>
  <si>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</si>
  <si>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</si>
  <si>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</si>
  <si>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</si>
  <si>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</si>
  <si>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</si>
  <si>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</si>
  <si>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</si>
  <si>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</si>
  <si>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</si>
  <si>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</si>
  <si>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</si>
  <si>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</si>
  <si>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</si>
  <si>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</si>
  <si>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</si>
  <si>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</si>
  <si>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</si>
  <si>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</si>
  <si>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</si>
  <si>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</si>
  <si>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</si>
  <si>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</si>
  <si>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</si>
  <si>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</si>
  <si>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</si>
  <si>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</si>
  <si>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</si>
  <si>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</si>
  <si>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</si>
  <si>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</si>
  <si>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</si>
  <si>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</si>
  <si>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</si>
  <si>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</si>
  <si>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</si>
  <si>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</si>
  <si>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</si>
  <si>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</si>
  <si>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</si>
  <si>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</si>
  <si>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</si>
  <si>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</si>
  <si>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</si>
  <si>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</si>
  <si>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</si>
  <si>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</si>
  <si>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</si>
  <si>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</si>
  <si>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</si>
  <si>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</si>
  <si>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</si>
  <si>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</si>
  <si>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</si>
  <si>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</si>
  <si>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</si>
  <si>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</si>
  <si>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</si>
  <si>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</si>
  <si>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</si>
  <si>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</si>
  <si>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</si>
  <si>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</si>
  <si>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</si>
  <si>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</si>
  <si>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</si>
  <si>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</si>
  <si>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</si>
  <si>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</si>
  <si>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</si>
  <si>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</si>
  <si>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</si>
  <si>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</si>
  <si>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</si>
  <si>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</si>
  <si>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</si>
  <si>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</si>
  <si>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</si>
  <si>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</si>
  <si>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</si>
  <si>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</si>
  <si>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</si>
  <si>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</si>
  <si>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</si>
  <si>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</si>
  <si>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</si>
  <si>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</si>
  <si>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</si>
  <si>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</si>
  <si>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</si>
  <si>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</si>
  <si>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</si>
  <si>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</si>
  <si>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</si>
  <si>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</si>
  <si>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</si>
  <si>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</si>
  <si>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</si>
  <si>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</si>
  <si>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</si>
  <si>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</si>
  <si>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</si>
  <si>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</si>
  <si>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</si>
  <si>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</si>
  <si>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</si>
  <si>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</si>
  <si>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</si>
  <si>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</si>
  <si>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</si>
  <si>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</si>
  <si>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</si>
  <si>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</si>
  <si>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</si>
  <si>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</si>
  <si>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</si>
  <si>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</si>
  <si>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</si>
  <si>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</si>
  <si>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</si>
  <si>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</si>
  <si>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</si>
  <si>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</si>
  <si>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</si>
  <si>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</si>
  <si>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</si>
  <si>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</si>
  <si>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</si>
  <si>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</si>
  <si>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</si>
  <si>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</si>
  <si>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</si>
  <si>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</si>
  <si>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</si>
  <si>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</si>
  <si>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</si>
  <si>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</si>
  <si>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</si>
  <si>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</si>
  <si>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</si>
  <si>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</si>
  <si>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</si>
  <si>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</si>
  <si>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</si>
  <si>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</si>
  <si>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</si>
  <si>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</si>
  <si>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</si>
  <si>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</si>
  <si>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</si>
  <si>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</si>
  <si>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</si>
  <si>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</si>
  <si>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</si>
  <si>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</si>
  <si>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</si>
  <si>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</si>
  <si>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</si>
  <si>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</si>
  <si>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</si>
  <si>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</si>
  <si>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</si>
  <si>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</si>
  <si>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</si>
  <si>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</si>
  <si>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</si>
  <si>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</si>
  <si>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</si>
  <si>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</si>
  <si>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</si>
  <si>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</si>
  <si>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</si>
  <si>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</si>
  <si>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</si>
  <si>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</si>
  <si>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</si>
  <si>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</si>
  <si>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</si>
  <si>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</si>
  <si>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</si>
  <si>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</si>
  <si>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</si>
  <si>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</si>
  <si>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</si>
  <si>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</si>
  <si>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</si>
  <si>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</si>
  <si>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</si>
  <si>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</si>
  <si>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</si>
  <si>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</si>
  <si>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</si>
  <si>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</si>
  <si>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</si>
  <si>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</si>
  <si>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</si>
  <si>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</si>
  <si>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</si>
  <si>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</si>
  <si>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</si>
  <si>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</si>
  <si>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</si>
  <si>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</si>
  <si>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</si>
  <si>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</si>
  <si>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</si>
  <si>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</si>
  <si>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</si>
  <si>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</si>
  <si>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</si>
  <si>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</si>
  <si>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</si>
  <si>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</si>
  <si>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</si>
  <si>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</si>
  <si>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</si>
  <si>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</si>
  <si>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</si>
  <si>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</si>
  <si>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</si>
  <si>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</si>
  <si>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</si>
  <si>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</si>
  <si>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</si>
  <si>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</si>
  <si>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</si>
  <si>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</si>
  <si>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</si>
  <si>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</si>
  <si>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</si>
  <si>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</si>
  <si>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</si>
  <si>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</si>
  <si>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</si>
  <si>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</si>
  <si>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</si>
  <si>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</si>
  <si>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</si>
  <si>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</si>
  <si>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</si>
  <si>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</si>
  <si>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</si>
  <si>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</si>
  <si>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</si>
  <si>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</si>
  <si>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</si>
  <si>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</si>
  <si>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</si>
  <si>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</si>
  <si>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</si>
  <si>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</si>
  <si>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</si>
  <si>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</si>
  <si>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</si>
  <si>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</si>
  <si>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</si>
  <si>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</si>
  <si>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</si>
  <si>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</si>
  <si>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</si>
  <si>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</si>
  <si>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</si>
  <si>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</si>
  <si>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</si>
  <si>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</si>
  <si>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</si>
  <si>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</si>
  <si>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</si>
  <si>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</si>
  <si>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</si>
  <si>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</si>
  <si>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</si>
  <si>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</si>
  <si>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</si>
  <si>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</si>
  <si>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</si>
  <si>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</si>
  <si>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</si>
  <si>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</si>
  <si>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</si>
  <si>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</si>
  <si>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</si>
  <si>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</si>
  <si>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</si>
  <si>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</si>
  <si>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</si>
  <si>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</si>
  <si>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</si>
  <si>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</si>
  <si>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</si>
  <si>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</si>
  <si>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</si>
  <si>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</si>
  <si>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</si>
  <si>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</si>
  <si>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</si>
  <si>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</si>
  <si>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</si>
  <si>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</si>
  <si>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</si>
  <si>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</si>
  <si>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</si>
  <si>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</si>
  <si>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</si>
  <si>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</si>
  <si>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</si>
  <si>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</si>
  <si>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</si>
  <si>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</si>
  <si>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</si>
  <si>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</si>
  <si>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</si>
  <si>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</si>
  <si>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</si>
  <si>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</si>
  <si>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</si>
  <si>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</si>
  <si>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</si>
  <si>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</si>
  <si>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</si>
  <si>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</si>
  <si>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</si>
  <si>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</si>
  <si>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</si>
  <si>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</si>
  <si>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</si>
  <si>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</si>
  <si>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</si>
  <si>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</si>
  <si>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</si>
  <si>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</si>
  <si>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</si>
  <si>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</si>
  <si>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</si>
  <si>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</si>
  <si>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</si>
  <si>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</si>
  <si>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</si>
  <si>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</si>
  <si>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</si>
  <si>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</si>
  <si>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</si>
  <si>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</si>
  <si>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</si>
  <si>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</si>
  <si>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</si>
  <si>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</si>
  <si>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</si>
  <si>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</si>
  <si>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</si>
  <si>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</si>
  <si>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</si>
  <si>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</si>
  <si>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</si>
  <si>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</si>
  <si>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</si>
  <si>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</si>
  <si>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</si>
  <si>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</si>
  <si>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</si>
  <si>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</si>
  <si>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</si>
  <si>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</si>
  <si>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</si>
  <si>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</si>
  <si>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</si>
  <si>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</si>
  <si>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</si>
  <si>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</si>
  <si>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</si>
  <si>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</si>
  <si>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</si>
  <si>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</si>
  <si>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</si>
  <si>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</si>
  <si>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</si>
  <si>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</si>
  <si>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</si>
  <si>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</si>
  <si>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</si>
  <si>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</si>
  <si>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</si>
  <si>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</si>
  <si>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</si>
  <si>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</si>
  <si>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</si>
  <si>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</si>
  <si>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</si>
  <si>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</si>
  <si>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</si>
  <si>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</si>
  <si>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</si>
  <si>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</si>
  <si>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</si>
  <si>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</si>
  <si>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</si>
  <si>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</si>
  <si>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</si>
  <si>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</si>
  <si>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</si>
  <si>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</si>
  <si>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</si>
  <si>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</si>
  <si>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</si>
  <si>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</si>
  <si>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</si>
  <si>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</si>
  <si>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</si>
  <si>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</si>
  <si>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</si>
  <si>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</si>
  <si>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</si>
  <si>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</si>
  <si>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</si>
  <si>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</si>
  <si>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</si>
  <si>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</si>
  <si>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</si>
  <si>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</si>
  <si>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</si>
  <si>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</si>
  <si>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</si>
  <si>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</si>
  <si>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</si>
  <si>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</si>
  <si>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</si>
  <si>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</si>
  <si>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</si>
  <si>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</si>
  <si>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</si>
  <si>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</si>
  <si>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</si>
  <si>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</si>
  <si>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</si>
  <si>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</si>
  <si>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</si>
  <si>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</si>
  <si>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</si>
  <si>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</si>
  <si>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</si>
  <si>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</si>
  <si>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</si>
  <si>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</si>
  <si>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</si>
  <si>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</si>
  <si>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</si>
  <si>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</si>
  <si>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</si>
  <si>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</si>
  <si>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</si>
  <si>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</si>
  <si>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</si>
  <si>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</si>
  <si>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</si>
  <si>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</si>
  <si>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</si>
  <si>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</si>
  <si>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</si>
  <si>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</si>
  <si>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</si>
  <si>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</si>
  <si>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</si>
  <si>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</si>
  <si>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</si>
  <si>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</si>
  <si>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</si>
  <si>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</si>
  <si>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</si>
  <si>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</si>
  <si>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</si>
  <si>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</si>
  <si>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</si>
  <si>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</si>
  <si>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</si>
  <si>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</si>
  <si>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</si>
  <si>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</si>
  <si>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</si>
  <si>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</si>
  <si>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</si>
  <si>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</si>
  <si>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</si>
  <si>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</si>
  <si>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</si>
  <si>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</si>
  <si>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</si>
  <si>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</si>
  <si>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</si>
  <si>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</si>
  <si>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</si>
  <si>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</si>
  <si>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</si>
  <si>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</si>
  <si>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</si>
  <si>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</si>
  <si>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</si>
  <si>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</si>
  <si>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</si>
  <si>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</si>
  <si>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</si>
  <si>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</si>
  <si>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</si>
  <si>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</si>
  <si>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</si>
  <si>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</si>
  <si>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</si>
  <si>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</si>
  <si>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</si>
  <si>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</si>
  <si>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</si>
  <si>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</si>
  <si>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</si>
  <si>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</si>
  <si>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</si>
  <si>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</si>
  <si>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</si>
  <si>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</si>
  <si>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</si>
  <si>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</si>
  <si>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</si>
  <si>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</si>
  <si>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</si>
  <si>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</si>
  <si>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</si>
  <si>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</si>
  <si>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</si>
  <si>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</si>
  <si>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</si>
  <si>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</si>
  <si>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</si>
  <si>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</si>
  <si>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</si>
  <si>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</si>
  <si>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</si>
  <si>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</si>
  <si>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</si>
  <si>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</si>
  <si>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</si>
  <si>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</si>
  <si>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</si>
  <si>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</si>
  <si>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</si>
  <si>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</si>
  <si>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</si>
  <si>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</si>
  <si>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</si>
  <si>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</si>
  <si>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</si>
  <si>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</si>
  <si>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</si>
  <si>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</si>
  <si>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</si>
  <si>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</si>
  <si>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</si>
  <si>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</si>
  <si>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</si>
  <si>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</si>
  <si>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</si>
  <si>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</si>
  <si>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</si>
  <si>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</si>
  <si>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</si>
  <si>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</si>
  <si>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</si>
  <si>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</si>
  <si>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</si>
  <si>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</si>
  <si>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</si>
  <si>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</si>
  <si>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</si>
  <si>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</si>
  <si>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</si>
  <si>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</si>
  <si>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</si>
  <si>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</si>
  <si>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</si>
  <si>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</si>
  <si>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</si>
  <si>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</si>
  <si>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</si>
  <si>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</si>
  <si>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</si>
  <si>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</si>
  <si>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</si>
  <si>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</si>
  <si>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</si>
  <si>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</si>
  <si>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</si>
  <si>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</si>
  <si>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</si>
  <si>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</si>
  <si>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</si>
  <si>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</si>
  <si>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</si>
  <si>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</si>
  <si>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</si>
  <si>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</si>
  <si>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</si>
  <si>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</si>
  <si>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</si>
  <si>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</si>
  <si>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</si>
  <si>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</si>
  <si>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</si>
  <si>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</si>
  <si>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</si>
  <si>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</si>
  <si>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</si>
  <si>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</si>
  <si>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</si>
  <si>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</si>
  <si>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</si>
  <si>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</si>
  <si>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</si>
  <si>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</si>
  <si>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</si>
  <si>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</si>
  <si>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</si>
  <si>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</si>
  <si>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</si>
  <si>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</si>
  <si>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</si>
  <si>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</si>
  <si>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</si>
  <si>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</si>
  <si>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</si>
  <si>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</si>
  <si>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</si>
  <si>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</si>
  <si>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</si>
  <si>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</si>
  <si>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</si>
  <si>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</si>
  <si>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</si>
  <si>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</si>
  <si>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</si>
  <si>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</si>
  <si>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</si>
  <si>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</si>
  <si>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</si>
  <si>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</si>
  <si>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</si>
  <si>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</si>
  <si>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</si>
  <si>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</si>
  <si>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</si>
  <si>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</si>
  <si>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</si>
  <si>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</si>
  <si>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</si>
  <si>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</si>
  <si>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</si>
  <si>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</si>
  <si>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</si>
  <si>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</si>
  <si>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</si>
  <si>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</si>
  <si>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</si>
  <si>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</si>
  <si>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</si>
  <si>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</si>
  <si>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</si>
  <si>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</si>
  <si>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</si>
  <si>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</si>
  <si>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</si>
  <si>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</si>
  <si>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</si>
  <si>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</si>
  <si>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</si>
  <si>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</si>
  <si>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</si>
  <si>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</si>
  <si>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</si>
  <si>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</si>
  <si>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</si>
  <si>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</si>
  <si>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</si>
  <si>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</si>
  <si>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</si>
  <si>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</si>
  <si>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</si>
  <si>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</si>
  <si>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</si>
  <si>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</si>
  <si>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</si>
  <si>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</si>
  <si>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</si>
  <si>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</si>
  <si>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</si>
  <si>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</si>
  <si>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</si>
  <si>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</si>
  <si>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</si>
  <si>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</si>
  <si>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</si>
  <si>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</si>
  <si>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</si>
  <si>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</si>
  <si>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</si>
  <si>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</si>
  <si>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</si>
  <si>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</si>
  <si>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</si>
  <si>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</si>
  <si>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</si>
  <si>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</si>
  <si>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</si>
  <si>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</si>
  <si>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</si>
  <si>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</si>
  <si>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</si>
  <si>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</si>
  <si>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</si>
  <si>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</si>
  <si>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</si>
  <si>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</si>
  <si>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</si>
  <si>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</si>
  <si>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</si>
  <si>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</si>
  <si>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</si>
  <si>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</si>
  <si>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</si>
  <si>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</si>
  <si>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</si>
  <si>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</si>
  <si>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</si>
  <si>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</si>
  <si>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</si>
  <si>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</si>
  <si>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</si>
  <si>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</si>
  <si>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</si>
  <si>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</si>
  <si>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</si>
  <si>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</si>
  <si>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</si>
  <si>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</si>
  <si>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</si>
  <si>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</si>
  <si>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</si>
  <si>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</si>
  <si>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</si>
  <si>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</si>
  <si>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</si>
  <si>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</si>
  <si>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</si>
  <si>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</si>
  <si>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</si>
  <si>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</si>
  <si>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</si>
  <si>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</si>
  <si>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</si>
  <si>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</si>
  <si>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</si>
  <si>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</si>
  <si>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</si>
  <si>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</si>
  <si>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</si>
  <si>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</si>
  <si>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</si>
  <si>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</si>
  <si>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</si>
  <si>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</si>
  <si>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</si>
  <si>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</si>
  <si>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</si>
  <si>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</si>
  <si>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</si>
  <si>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</si>
  <si>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</si>
  <si>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</si>
  <si>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</si>
  <si>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</si>
  <si>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</si>
  <si>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</si>
  <si>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</si>
  <si>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</si>
  <si>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</si>
  <si>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</si>
  <si>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</si>
  <si>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</si>
  <si>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</si>
  <si>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</si>
  <si>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</si>
  <si>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</si>
  <si>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</si>
  <si>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</si>
  <si>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</si>
  <si>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</si>
  <si>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</si>
  <si>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</si>
  <si>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</si>
  <si>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</si>
  <si>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</si>
  <si>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</si>
  <si>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</si>
  <si>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</si>
  <si>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</si>
  <si>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</si>
  <si>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</si>
  <si>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</si>
  <si>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</si>
  <si>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</si>
  <si>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</si>
  <si>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</si>
  <si>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</si>
  <si>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</si>
  <si>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</si>
  <si>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</si>
  <si>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</si>
  <si>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</si>
  <si>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</si>
  <si>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</si>
  <si>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</si>
  <si>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</si>
  <si>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</si>
  <si>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</si>
  <si>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</si>
  <si>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</si>
  <si>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</si>
  <si>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</si>
  <si>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</si>
  <si>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</si>
  <si>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</si>
  <si>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</si>
  <si>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</si>
  <si>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</si>
  <si>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</si>
  <si>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</si>
  <si>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</si>
  <si>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</si>
  <si>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</si>
  <si>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</si>
  <si>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</si>
  <si>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</si>
  <si>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</si>
  <si>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</si>
  <si>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</si>
  <si>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</si>
  <si>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</si>
  <si>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</si>
  <si>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</si>
  <si>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</si>
  <si>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</si>
  <si>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</si>
  <si>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</si>
  <si>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</si>
  <si>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</si>
  <si>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</si>
  <si>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</si>
  <si>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</si>
  <si>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</si>
  <si>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</si>
  <si>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</si>
  <si>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</si>
  <si>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</si>
  <si>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</si>
  <si>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</si>
  <si>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</si>
  <si>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</si>
  <si>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</si>
  <si>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</si>
  <si>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</si>
  <si>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</si>
  <si>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</si>
  <si>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</si>
  <si>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</si>
  <si>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</si>
  <si>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</si>
  <si>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</si>
  <si>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</si>
  <si>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</si>
  <si>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</si>
  <si>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</si>
  <si>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</si>
  <si>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</si>
  <si>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</si>
  <si>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</si>
  <si>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</si>
  <si>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</si>
  <si>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</si>
  <si>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</si>
  <si>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</si>
  <si>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</si>
  <si>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</si>
  <si>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</si>
  <si>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</si>
  <si>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</si>
  <si>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</si>
  <si>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</si>
  <si>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</si>
  <si>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</si>
  <si>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</si>
  <si>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</si>
  <si>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</si>
  <si>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</si>
  <si>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</si>
  <si>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</si>
  <si>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</si>
  <si>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</si>
  <si>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</si>
  <si>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</si>
  <si>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</si>
  <si>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</si>
  <si>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</si>
  <si>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</si>
  <si>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</si>
  <si>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</si>
  <si>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</si>
  <si>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</si>
  <si>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</si>
  <si>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</si>
  <si>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</si>
  <si>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</si>
  <si>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</si>
  <si>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</si>
  <si>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</si>
  <si>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</si>
  <si>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</si>
  <si>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</si>
  <si>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</si>
  <si>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</si>
  <si>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</si>
  <si>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</si>
  <si>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</si>
  <si>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</si>
  <si>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</si>
  <si>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</si>
  <si>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</si>
  <si>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</si>
  <si>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</si>
  <si>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</si>
  <si>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</si>
  <si>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</si>
  <si>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</si>
  <si>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</si>
  <si>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</si>
  <si>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</si>
  <si>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</si>
  <si>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</si>
  <si>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</si>
  <si>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</si>
  <si>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</si>
  <si>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</si>
  <si>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</si>
  <si>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</si>
  <si>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</si>
  <si>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</si>
  <si>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</si>
  <si>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</si>
  <si>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</si>
  <si>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</si>
  <si>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</si>
  <si>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</si>
  <si>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</si>
  <si>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</si>
  <si>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</si>
  <si>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</si>
  <si>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</si>
  <si>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</si>
  <si>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</si>
  <si>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</si>
  <si>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</si>
  <si>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</si>
  <si>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</si>
  <si>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</si>
  <si>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</si>
  <si>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</si>
  <si>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</si>
  <si>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</si>
  <si>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</si>
  <si>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</si>
  <si>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</si>
  <si>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</si>
  <si>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</si>
  <si>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</si>
  <si>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</si>
  <si>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</si>
  <si>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</si>
  <si>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</si>
  <si>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</si>
  <si>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</si>
  <si>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</si>
  <si>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</si>
  <si>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</si>
  <si>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</si>
  <si>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</si>
  <si>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</si>
  <si>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</si>
  <si>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</si>
  <si>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</si>
  <si>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</si>
  <si>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</si>
  <si>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</si>
  <si>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</si>
  <si>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</si>
  <si>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</si>
  <si>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</si>
  <si>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</si>
  <si>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</si>
  <si>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</si>
  <si>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</si>
  <si>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</si>
  <si>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</si>
  <si>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</si>
  <si>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</si>
  <si>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</si>
  <si>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</si>
  <si>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</si>
  <si>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</si>
  <si>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</si>
  <si>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</si>
  <si>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</si>
  <si>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</si>
  <si>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</si>
  <si>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</si>
  <si>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</si>
  <si>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</si>
  <si>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</si>
  <si>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</si>
  <si>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</si>
  <si>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</si>
  <si>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</si>
  <si>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</si>
  <si>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</si>
  <si>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</si>
  <si>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</si>
  <si>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</si>
  <si>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</si>
  <si>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</si>
  <si>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</si>
  <si>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</si>
  <si>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</si>
  <si>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</si>
  <si>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</si>
  <si>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</si>
  <si>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</si>
  <si>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</si>
  <si>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</si>
  <si>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</si>
  <si>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</si>
  <si>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</si>
  <si>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</si>
  <si>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</si>
  <si>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</si>
  <si>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</si>
  <si>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</si>
  <si>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</si>
  <si>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</si>
  <si>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</si>
  <si>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</si>
  <si>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</si>
  <si>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</si>
  <si>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</si>
  <si>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</si>
  <si>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</si>
  <si>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</si>
  <si>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</si>
  <si>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</si>
  <si>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</si>
  <si>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</si>
  <si>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</si>
  <si>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</si>
  <si>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</si>
  <si>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</si>
  <si>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</si>
  <si>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</si>
  <si>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</si>
  <si>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</si>
  <si>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</si>
  <si>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</si>
  <si>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</si>
  <si>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</si>
  <si>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</si>
  <si>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</si>
  <si>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</si>
  <si>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</si>
  <si>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</si>
  <si>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</si>
  <si>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</si>
  <si>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</si>
  <si>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</si>
  <si>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</si>
  <si>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</si>
  <si>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</si>
  <si>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</si>
  <si>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</si>
  <si>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</si>
  <si>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</si>
  <si>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</si>
  <si>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</si>
  <si>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</si>
  <si>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</si>
  <si>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</si>
  <si>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</si>
  <si>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</si>
  <si>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</si>
  <si>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</si>
  <si>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</si>
  <si>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</si>
  <si>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</si>
  <si>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</si>
  <si>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</si>
  <si>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</si>
  <si>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</si>
  <si>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</si>
  <si>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</si>
  <si>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</si>
  <si>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</si>
  <si>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</si>
  <si>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</si>
  <si>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</si>
  <si>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</si>
  <si>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</si>
  <si>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</si>
  <si>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</si>
  <si>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</si>
  <si>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</si>
  <si>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</si>
  <si>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</si>
  <si>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</si>
  <si>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</si>
  <si>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</si>
  <si>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</si>
  <si>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</si>
  <si>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</si>
  <si>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</si>
  <si>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</si>
  <si>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</si>
  <si>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</si>
  <si>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</si>
  <si>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</si>
  <si>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</si>
  <si>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</si>
  <si>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</si>
  <si>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</si>
  <si>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</si>
  <si>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</si>
  <si>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</si>
  <si>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</si>
  <si>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</si>
  <si>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</si>
  <si>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</si>
  <si>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</si>
  <si>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</si>
  <si>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</si>
  <si>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</si>
  <si>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</si>
  <si>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</si>
  <si>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</si>
  <si>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</si>
  <si>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</si>
  <si>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</si>
  <si>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</si>
  <si>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</si>
  <si>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</si>
  <si>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</si>
  <si>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</si>
  <si>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</si>
  <si>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</si>
  <si>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</si>
  <si>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</si>
  <si>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</si>
  <si>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</si>
  <si>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</si>
  <si>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</si>
  <si>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</si>
  <si>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</si>
  <si>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</si>
  <si>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</si>
  <si>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</si>
  <si>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</si>
  <si>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</si>
  <si>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</si>
  <si>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</si>
  <si>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</si>
  <si>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</si>
  <si>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</si>
  <si>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</si>
  <si>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</si>
  <si>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</si>
  <si>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</si>
  <si>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</si>
  <si>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</si>
  <si>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</si>
  <si>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</si>
  <si>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</si>
  <si>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</si>
  <si>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</si>
  <si>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</si>
  <si>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</si>
  <si>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</si>
  <si>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</si>
  <si>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</si>
  <si>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</si>
  <si>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</si>
  <si>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</si>
  <si>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</si>
  <si>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</si>
  <si>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</si>
  <si>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</si>
  <si>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</si>
  <si>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</si>
  <si>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</si>
  <si>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</si>
  <si>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</si>
  <si>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</si>
  <si>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</si>
  <si>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</si>
  <si>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</si>
  <si>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</si>
  <si>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</si>
  <si>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</si>
  <si>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</si>
  <si>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</si>
  <si>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</si>
  <si>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</si>
  <si>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</si>
  <si>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</si>
  <si>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</si>
  <si>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</si>
  <si>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</si>
  <si>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</si>
  <si>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</si>
  <si>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</si>
  <si>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</si>
  <si>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</si>
  <si>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</si>
  <si>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</si>
  <si>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</si>
  <si>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</si>
  <si>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</si>
  <si>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</si>
  <si>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</si>
  <si>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</si>
  <si>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</si>
  <si>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</si>
  <si>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</si>
  <si>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</si>
  <si>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</si>
  <si>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</si>
  <si>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</si>
  <si>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</si>
  <si>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</si>
  <si>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</si>
  <si>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</si>
  <si>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</si>
  <si>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</si>
  <si>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</si>
  <si>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</si>
  <si>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</si>
  <si>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</si>
  <si>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</si>
  <si>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</si>
  <si>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</si>
  <si>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</si>
  <si>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</si>
  <si>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</si>
  <si>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</si>
  <si>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</si>
  <si>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</si>
  <si>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</si>
  <si>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</si>
  <si>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</si>
  <si>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</si>
  <si>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</si>
  <si>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</si>
  <si>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</si>
  <si>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</si>
  <si>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</si>
  <si>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</si>
  <si>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</si>
  <si>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</si>
  <si>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</si>
  <si>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</si>
  <si>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</si>
  <si>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</si>
  <si>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</si>
  <si>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</si>
  <si>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</si>
  <si>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</si>
  <si>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</si>
  <si>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</si>
  <si>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</si>
  <si>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</si>
  <si>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</si>
  <si>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</si>
  <si>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</si>
  <si>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</si>
  <si>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</si>
  <si>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</si>
  <si>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</si>
  <si>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</si>
  <si>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</si>
  <si>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</si>
  <si>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</si>
  <si>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</si>
  <si>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</si>
  <si>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</si>
  <si>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</si>
  <si>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</si>
  <si>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</si>
  <si>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</si>
  <si>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</si>
  <si>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</si>
  <si>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</si>
  <si>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</si>
  <si>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</si>
  <si>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</si>
  <si>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</si>
  <si>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</si>
  <si>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</si>
  <si>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</si>
  <si>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</si>
  <si>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</si>
  <si>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</si>
  <si>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</si>
  <si>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</si>
  <si>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</si>
  <si>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</si>
  <si>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</si>
  <si>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</si>
  <si>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</si>
  <si>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</si>
  <si>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</si>
  <si>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</si>
  <si>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</si>
  <si>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</si>
  <si>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</si>
  <si>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</si>
  <si>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</si>
  <si>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</si>
  <si>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</si>
  <si>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</si>
  <si>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</si>
  <si>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</si>
  <si>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</si>
  <si>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</si>
  <si>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</si>
  <si>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</si>
  <si>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</si>
  <si>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</si>
  <si>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</si>
  <si>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</si>
  <si>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</si>
  <si>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</si>
  <si>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</si>
  <si>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</si>
  <si>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</si>
  <si>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</si>
  <si>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</si>
  <si>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</si>
  <si>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</si>
  <si>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</si>
  <si>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</si>
  <si>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</si>
  <si>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</si>
  <si>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</si>
  <si>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</si>
  <si>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</si>
  <si>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</si>
  <si>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</si>
  <si>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</si>
  <si>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</si>
  <si>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</si>
  <si>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</si>
  <si>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</si>
  <si>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</si>
  <si>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</si>
  <si>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</si>
  <si>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</si>
  <si>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</si>
  <si>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</si>
  <si>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</si>
  <si>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</si>
  <si>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</si>
  <si>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</si>
  <si>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</si>
  <si>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</si>
  <si>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</si>
  <si>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</si>
  <si>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</si>
  <si>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</si>
  <si>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</si>
  <si>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</si>
  <si>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</si>
  <si>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</si>
  <si>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</si>
  <si>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</si>
  <si>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</si>
  <si>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</si>
  <si>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</si>
  <si>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</si>
  <si>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</si>
  <si>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</si>
  <si>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</si>
  <si>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</si>
  <si>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</si>
  <si>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</si>
  <si>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</si>
  <si>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</si>
  <si>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</si>
  <si>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</si>
  <si>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</si>
  <si>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</si>
  <si>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</si>
  <si>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</si>
  <si>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</si>
  <si>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</si>
  <si>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</si>
  <si>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</si>
  <si>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</si>
  <si>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</si>
  <si>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</si>
  <si>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</si>
  <si>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</si>
  <si>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</si>
  <si>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</si>
  <si>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</si>
  <si>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</si>
  <si>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</si>
  <si>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</si>
  <si>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</si>
  <si>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</si>
  <si>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</si>
  <si>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</si>
  <si>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</si>
  <si>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</si>
  <si>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</si>
  <si>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</si>
  <si>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</si>
  <si>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</si>
  <si>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</si>
  <si>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</si>
  <si>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</si>
  <si>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</si>
  <si>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</si>
  <si>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</si>
  <si>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</si>
  <si>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</si>
  <si>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</si>
  <si>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</si>
  <si>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</si>
  <si>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</si>
  <si>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</si>
  <si>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</si>
  <si>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</si>
  <si>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</si>
  <si>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</si>
  <si>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</si>
  <si>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</si>
  <si>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</si>
  <si>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</si>
  <si>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</si>
  <si>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</si>
  <si>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</si>
  <si>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</si>
  <si>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</si>
  <si>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</si>
  <si>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</si>
  <si>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</si>
  <si>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</si>
  <si>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</si>
  <si>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</si>
  <si>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</si>
  <si>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</si>
  <si>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</si>
  <si>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</si>
  <si>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</si>
  <si>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</si>
  <si>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</si>
  <si>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</si>
  <si>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</si>
  <si>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</si>
  <si>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</si>
  <si>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</si>
  <si>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</si>
  <si>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</si>
  <si>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</si>
  <si>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</si>
  <si>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</si>
  <si>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</si>
  <si>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</si>
  <si>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</si>
  <si>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</si>
  <si>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</si>
  <si>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</si>
  <si>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</si>
  <si>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</si>
  <si>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</si>
  <si>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</si>
  <si>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</si>
  <si>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</si>
  <si>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</si>
  <si>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</si>
  <si>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</si>
  <si>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</si>
  <si>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</si>
  <si>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</si>
  <si>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</si>
  <si>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</si>
  <si>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</si>
  <si>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</si>
  <si>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</si>
  <si>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</si>
  <si>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</si>
  <si>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</si>
  <si>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</si>
  <si>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</si>
  <si>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</si>
  <si>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</si>
  <si>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</si>
  <si>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</si>
  <si>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</si>
  <si>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</si>
  <si>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</si>
  <si>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</si>
  <si>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</si>
  <si>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</si>
  <si>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</si>
  <si>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</si>
  <si>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</si>
  <si>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</si>
  <si>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</si>
  <si>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</si>
  <si>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</si>
  <si>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</si>
  <si>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</si>
  <si>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</si>
  <si>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</si>
  <si>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</si>
  <si>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</si>
  <si>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</si>
  <si>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</si>
  <si>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</si>
  <si>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</si>
  <si>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</si>
  <si>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</si>
  <si>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</si>
  <si>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</si>
  <si>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</si>
  <si>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</si>
  <si>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</si>
  <si>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</si>
  <si>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</si>
  <si>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</si>
  <si>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</si>
  <si>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</si>
  <si>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</si>
  <si>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</si>
  <si>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</si>
  <si>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</si>
  <si>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</si>
  <si>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</si>
  <si>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</si>
  <si>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</si>
  <si>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</si>
  <si>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</si>
  <si>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</si>
  <si>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</si>
  <si>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</si>
  <si>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</si>
  <si>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</si>
  <si>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</si>
  <si>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</si>
  <si>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</si>
  <si>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</si>
  <si>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</si>
  <si>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</si>
  <si>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</si>
  <si>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</si>
  <si>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</si>
  <si>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</si>
  <si>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</si>
  <si>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</si>
  <si>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</si>
  <si>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</si>
  <si>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</si>
  <si>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</si>
  <si>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</si>
  <si>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</si>
  <si>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</si>
  <si>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</si>
  <si>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</si>
  <si>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</si>
  <si>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</si>
  <si>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</si>
  <si>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</si>
  <si>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</si>
  <si>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</si>
  <si>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</si>
  <si>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</si>
  <si>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</si>
  <si>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</si>
  <si>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</si>
  <si>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</si>
  <si>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</si>
  <si>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</si>
  <si>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</si>
  <si>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</si>
  <si>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</si>
  <si>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</si>
  <si>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</si>
  <si>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</si>
  <si>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</si>
  <si>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</si>
  <si>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</si>
  <si>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</si>
  <si>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</si>
  <si>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</si>
  <si>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</si>
  <si>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</si>
  <si>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</si>
  <si>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</si>
  <si>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</si>
  <si>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</si>
  <si>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</si>
  <si>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</si>
  <si>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</si>
  <si>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</si>
  <si>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</si>
  <si>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</si>
  <si>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</si>
  <si>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</si>
  <si>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</si>
  <si>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</si>
  <si>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</si>
  <si>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</si>
  <si>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</si>
  <si>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</si>
  <si>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</si>
  <si>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</si>
  <si>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</si>
  <si>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</si>
  <si>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</si>
  <si>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</si>
  <si>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</si>
  <si>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ETA 60 km</t>
  </si>
  <si>
    <t>PCM-20251026-00000742</t>
  </si>
  <si>
    <t xml:space="preserve">ETA 110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</si>
  <si>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</si>
  <si>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</si>
  <si>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</si>
  <si>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</si>
  <si>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</si>
  <si>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</si>
  <si>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</si>
  <si>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</si>
  <si>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</si>
  <si>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</si>
  <si>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</si>
  <si>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</si>
  <si>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</si>
  <si>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</si>
  <si>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</si>
  <si>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</si>
  <si>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</si>
  <si>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</si>
  <si>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KMS0473 before there was access issue as door was locked,
Saudi coordinator engaged and access granted, team found sceco issue and now sceco team at site working
Team unable to connect pg as rooftop site and sceco team working at Meter / main MDB</t>
  </si>
  <si>
    <t>PCM-20251025-00000406</t>
  </si>
  <si>
    <t xml:space="preserve">	
2025-10-26 07:50:22</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</si>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</sst>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22" fillId="0" borderId="9" xfId="0" applyNumberFormat="1" applyFont="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D8" sqref="D8"/>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293.45602025462722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12.96103182870138</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45956.404446180553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45956.404446180553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45956.404446180553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45956.404446180553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45956.404446180553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45956.404446180553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45956.404446180553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45956.404446180553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45956.404446180553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45956.404446180553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45956.404446180553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45956.404446180553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45956.404446180553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45956.404446180553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45956.404446180553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45956.404446180553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45956.404446180553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45956.404446180553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45956.404446180553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45956.404446180553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45956.404446180553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45956.404446180553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45956.404446180553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45956.404446180553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45956.404446180553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45956.404446180553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45956.404446180553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45956.404446180553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45956.404446180553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45956.404446180553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45956.404446180553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45956.404446180553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45956.404446180553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45956.404446180553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45956.404446180553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45956.404446180553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45956.404446180553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45956.404446180553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45956.404446180553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45956.404446180553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45956.404446180553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45956.404446180553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45956.404446180553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45956.404446180553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45956.404446180553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45956.404446180553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45956.404446180553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45956.404446180553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45956.404446180553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45956.404446180553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45956.404446180553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45956.404446180553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45956.404446180553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45956.404446180553</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45956.404446180553</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A9ABA12E-60CB-4F27-A50D-0DA4493E2E87}"/>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tabSelected="1"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131.40460821759189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11.908670717588393</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6</v>
      </c>
      <c r="D5" s="18" t="s">
        <v>29351</v>
      </c>
      <c r="E5" s="114"/>
      <c r="F5" s="115"/>
      <c r="G5" s="116">
        <f ca="1">IFERROR(NOW()-F5,"-")</f>
        <v>45956.404446180553</v>
      </c>
      <c r="H5" s="172">
        <v>45956.370254629626</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39088</v>
      </c>
      <c r="B6" s="18" t="str">
        <f>IFERROR(VLOOKUP(D6,DB!A:K,11,0),"")</f>
        <v>R2</v>
      </c>
      <c r="C6" s="18">
        <v>1</v>
      </c>
      <c r="D6" s="18" t="s">
        <v>28657</v>
      </c>
      <c r="E6" s="114" t="s">
        <v>38998</v>
      </c>
      <c r="F6" s="115">
        <v>45956.398379629631</v>
      </c>
      <c r="G6" s="116">
        <f ca="1">IFERROR(NOW()-F6,"-")</f>
        <v>6.0665509226964787E-3</v>
      </c>
      <c r="H6" s="115">
        <v>45956.393553240741</v>
      </c>
      <c r="I6" s="18" t="str">
        <f>IFERROR(VLOOKUP(D6,DB!A:F,6,0),"")</f>
        <v>Power Cube</v>
      </c>
      <c r="J6" s="18" t="str">
        <f>IFERROR(VLOOKUP(D6,DB!A:G,7,0),"")</f>
        <v>In progress+No BB Design</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R2</v>
      </c>
      <c r="C7" s="18"/>
      <c r="D7" s="18" t="s">
        <v>27358</v>
      </c>
      <c r="E7" s="114"/>
      <c r="F7" s="115">
        <v>45956.399513888886</v>
      </c>
      <c r="G7" s="116">
        <f ca="1">IFERROR(NOW()-F7,"-")</f>
        <v>4.9322916675009765E-3</v>
      </c>
      <c r="H7" s="115">
        <v>45956.389791666668</v>
      </c>
      <c r="I7" s="18" t="str">
        <f>IFERROR(VLOOKUP(D7,DB!A:F,6,0),"")</f>
        <v>SCECO</v>
      </c>
      <c r="J7" s="18" t="str">
        <f>IFERROR(VLOOKUP(D7,DB!A:G,7,0),"")</f>
        <v>vandalized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45956.404446180553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45956.404446180553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45956.404446180553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9"/>
      <c r="E11" s="114"/>
      <c r="F11" s="115"/>
      <c r="G11" s="116">
        <f ca="1">IFERROR(NOW()-F11,"-")</f>
        <v>45956.404446180553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45956.404446180553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45956.404446180553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45956.404446180553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45956.404446180553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45956.404446180553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45956.404446180553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45956.404446180553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45956.404446180553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45956.404446180553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45956.404446180553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45956.404446180553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45956.404446180553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45956.404446180553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45956.404446180553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45956.404446180553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45956.404446180553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45956.404446180553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45956.404446180553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45956.404446180553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45956.404446180553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45956.404446180553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45956.404446180553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45956.404446180553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45956.404446180553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45956.404446180553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45956.404446180553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45956.404446180553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45956.404446180553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45956.404446180553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45956.404446180553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45956.404446180553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45956.404446180553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45956.404446180553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45956.404446180553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45956.404446180553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45956.404446180553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45956.404446180553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45956.404446180553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45956.404446180553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45956.404446180553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45956.404446180553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45956.404446180553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45956.404446180553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45956.404446180553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45956.404446180553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45956.404446180553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45956.404446180553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45956.404446180553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45956.404446180553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45956.404446180553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45956.404446180553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45956.404446180553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45956.404446180553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45956.404446180553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45956.404446180553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45956.404446180553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45956.404446180553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45956.404446180553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45956.404446180553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45956.404446180553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45956.404446180553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45956.404446180553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45956.404446180553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45956.404446180553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45956.404446180553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45956.404446180553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45956.404446180553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45956.404446180553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45956.404446180553</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45956.404446180553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45956.404446180553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45956.404446180553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45956.404446180553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45956.404446180553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45956.404446180553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45956.404446180553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45956.404446180553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45956.404446180553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45956.404446180553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45956.404446180553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45956.404446180553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45956.404446180553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45956.404446180553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45956.404446180553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45956.404446180553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45956.404446180553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45956.404446180553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45956.404446180553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45956.404446180553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45956.404446180553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45956.404446180553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45956.404446180553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45956.404446180553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45956.404446180553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45956.404446180553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45956.404446180553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45956.404446180553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45956.404446180553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45956.404446180553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45956.404446180553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45956.404446180553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45956.404446180553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45956.404446180553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45956.404446180553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45956.404446180553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45956.404446180553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45956.404446180553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45956.404446180553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45956.404446180553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45956.404446180553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45956.404446180553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45956.404446180553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45956.404446180553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45956.404446180553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45956.404446180553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45956.404446180553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45956.404446180553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45956.404446180553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45956.404446180553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45956.404446180553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45956.404446180553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45956.404446180553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45956.404446180553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45956.404446180553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45956.404446180553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45956.404446180553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45956.404446180553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45956.404446180553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45956.404446180553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45956.404446180553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45956.404446180553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45956.404446180553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45956.404446180553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45956.404446180553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45956.404446180553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45956.404446180553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45956.404446180553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45956.404446180553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45956.404446180553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45956.404446180553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45956.404446180553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45956.404446180553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45956.404446180553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45956.404446180553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45956.404446180553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45956.404446180553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45956.404446180553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45956.404446180553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45956.404446180553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45956.404446180553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45956.404446180553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45956.404446180553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45956.404446180553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45956.404446180553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45956.404446180553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45956.404446180553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45956.404446180553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45956.404446180553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45956.404446180553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45956.404446180553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45956.404446180553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45956.404446180553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45956.404446180553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45956.404446180553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45956.404446180553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45956.404446180553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45956.404446180553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45956.404446180553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45956.404446180553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45956.404446180553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45956.404446180553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45956.404446180553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45956.404446180553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45956.404446180553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45956.404446180553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45956.404446180553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45956.404446180553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45956.404446180553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45956.404446180553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45956.404446180553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45956.404446180553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45956.404446180553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45956.404446180553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45956.404446180553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45956.404446180553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45956.404446180553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45956.404446180553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45956.404446180553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45956.404446180553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45956.404446180553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45956.404446180553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45956.404446180553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45956.404446180553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45956.404446180553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45956.404446180553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45956.404446180553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45956.404446180553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45956.404446180553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45956.404446180553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45956.404446180553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45956.404446180553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45956.404446180553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45956.404446180553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45956.404446180553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45956.404446180553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45956.404446180553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45956.404446180553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45956.404446180553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45956.404446180553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45956.404446180553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45956.404446180553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45956.404446180553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45956.404446180553</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7" sqref="D7"/>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45956.404446180553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45956.404446180553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45956.404446180553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45956.404446180553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45956.404446180553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45956.404446180553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45956.404446180553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45956.404446180553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45956.404446180553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45956.404446180553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45956.404446180553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45956.404446180553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45956.404446180553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45956.404446180553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45956.404446180553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45956.404446180553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45956.404446180553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45956.404446180553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45956.404446180553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45956.404446180553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45956.404446180553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45956.404446180553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45956.404446180553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45956.404446180553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45956.404446180553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45956.404446180553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45956.404446180553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45956.404446180553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45956.404446180553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45956.404446180553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45956.404446180553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45956.404446180553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45956.404446180553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45956.404446180553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45956.404446180553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45956.404446180553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45956.404446180553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45956.404446180553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45956.404446180553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45956.404446180553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45956.404446180553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45956.404446180553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45956.404446180553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45956.404446180553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45956.404446180553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45956.404446180553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45956.404446180553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45956.404446180553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45956.404446180553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45956.404446180553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45956.404446180553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45956.404446180553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45956.404446180553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45956.404446180553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45956.404446180553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45956.404446180553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45956.404446180553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45956.404446180553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45956.404446180553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45956.404446180553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45956.404446180553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45956.404446180553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45956.404446180553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45956.404446180553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45956.404446180553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45956.404446180553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45956.404446180553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45956.404446180553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45956.404446180553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45956.404446180553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45956.404446180553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45956.404446180553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45956.404446180553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45956.404446180553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45956.404446180553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45956.404446180553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45956.404446180553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45956.404446180553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45956.404446180553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45956.404446180553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45956.404446180553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45956.404446180553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45956.404446180553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45956.404446180553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45956.404446180553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45956.404446180553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45956.404446180553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45956.404446180553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45956.404446180553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45956.404446180553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45956.404446180553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45956.404446180553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45956.404446180553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45956.404446180553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45956.404446180553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45956.404446180553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45956.404446180553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45956.404446180553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45956.404446180553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45956.404446180553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45956.404446180553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45956.404446180553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45956.404446180553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45956.404446180553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45956.404446180553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45956.404446180553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45956.404446180553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45956.404446180553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45956.404446180553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45956.404446180553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45956.404446180553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45956.404446180553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45956.404446180553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45956.404446180553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45956.404446180553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45956.404446180553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45956.404446180553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45956.404446180553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45956.404446180553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45956.404446180553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45956.404446180553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45956.404446180553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45956.404446180553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45956.404446180553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45956.404446180553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45956.404446180553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45956.404446180553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45956.404446180553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45956.404446180553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45956.404446180553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45956.404446180553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45956.404446180553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45956.404446180553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45956.404446180553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45956.404446180553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45956.404446180553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45956.404446180553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45956.404446180553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45956.404446180553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45956.404446180553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45956.404446180553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45956.404446180553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45956.404446180553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45956.404446180553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45956.404446180553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45956.404446180553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45956.404446180553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45956.404446180553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45956.404446180553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45956.404446180553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45956.404446180553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45956.404446180553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45956.404446180553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45956.404446180553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45956.404446180553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45956.404446180553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45956.404446180553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45956.404446180553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45956.404446180553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45956.404446180553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45956.404446180553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45956.404446180553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45956.404446180553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45956.404446180553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45956.404446180553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45956.404446180553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45956.404446180553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45956.404446180553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45956.404446180553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45956.404446180553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45956.404446180553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45956.404446180553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45956.404446180553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45956.404446180553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45956.404446180553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45956.404446180553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45956.404446180553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45956.404446180553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45956.404446180553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45956.404446180553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45956.404446180553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45956.404446180553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45956.404446180553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45956.404446180553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45956.404446180553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45956.404446180553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45956.404446180553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45956.404446180553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45956.404446180553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45956.404446180553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45956.404446180553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45956.404446180553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45956.404446180553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45956.404446180553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45956.404446180553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45956.404446180553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45956.404446180553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45956.404446180553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45956.404446180553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45956.404446180553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45956.404446180553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45956.404446180553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45956.404446180553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45956.404446180553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45956.404446180553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45956.404446180553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45956.404446180553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45956.404446180553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45956.404446180553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45956.404446180553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45956.404446180553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45956.404446180553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45956.404446180553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45956.404446180553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45956.404446180553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45956.404446180553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45956.404446180553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45956.404446180553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45956.404446180553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45956.404446180553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45956.404446180553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45956.404446180553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45956.404446180553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45956.404446180553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45956.404446180553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45956.404446180553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45956.404446180553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45956.404446180553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45956.404446180553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45956.404446180553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45956.404446180553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45956.404446180553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45956.404446180553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45956.404446180553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45956.404446180553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45956.404446180553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45956.404446180553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45956.404446180553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45956.404446180553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45956.404446180553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45956.404446180553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45956.404446180553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45956.404446180553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45956.404446180553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45956.404446180553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45956.404446180553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45956.404446180553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45956.404446180553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45956.404446180553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45956.404446180553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45956.404446180553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45956.404446180553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45956.404446180553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45956.404446180553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45956.404446180553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45956.404446180553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45956.404446180553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45956.404446180553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45956.404446180553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45956.404446180553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45956.404446180553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45956.404446180553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45956.404446180553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45956.404446180553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45956.404446180553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45956.404446180553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45956.404446180553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45956.404446180553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45956.404446180553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45956.404446180553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45956.404446180553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45956.404446180553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45956.404446180553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45956.404446180553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45956.404446180553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45956.404446180553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45956.404446180553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45956.404446180553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45956.404446180553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45956.404446180553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45956.404446180553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45956.404446180553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45956.404446180553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45956.404446180553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45956.404446180553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45956.404446180553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45956.404446180553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45956.404446180553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45956.404446180553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45956.404446180553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45956.404446180553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45956.404446180553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45956.404446180553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45956.404446180553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45956.404446180553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45956.404446180553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45956.404446180553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45956.404446180553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45956.404446180553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45956.404446180553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45956.404446180553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45956.404446180553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45956.404446180553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45956.404446180553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45956.404446180553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45956.404446180553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45956.404446180553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45956.404446180553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45956.404446180553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45956.404446180553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45956.404446180553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45956.404446180553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45956.404446180553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45956.404446180553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45956.404446180553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45956.404446180553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45956.404446180553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45956.404446180553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45956.404446180553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45956.404446180553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45956.404446180553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45956.404446180553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45956.404446180553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45956.404446180553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45956.404446180553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45956.404446180553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45956.404446180553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45956.404446180553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45956.404446180553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45956.404446180553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45956.404446180553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45956.404446180553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45956.404446180553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45956.404446180553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45956.404446180553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45956.404446180553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45956.404446180553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45956.404446180553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45956.404446180553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45956.404446180553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45956.404446180553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45956.404446180553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45956.404446180553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45956.404446180553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45956.404446180553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45956.404446180553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45956.404446180553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45956.404446180553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45956.404446180553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45956.404446180553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45956.404446180553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45956.404446180553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45956.404446180553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45956.404446180553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45956.404446180553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45956.404446180553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45956.404446180553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45956.404446180553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45956.404446180553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45956.404446180553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45956.404446180553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45956.404446180553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45956.404446180553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45956.404446180553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45956.404446180553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45956.404446180553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45956.404446180553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45956.404446180553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45956.404446180553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45956.404446180553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45956.404446180553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45956.404446180553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45956.404446180553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45956.404446180553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45956.404446180553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45956.404446180553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45956.404446180553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45956.404446180553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45956.404446180553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45956.404446180553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45956.404446180553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45956.404446180553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45956.404446180553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45956.404446180553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45956.404446180553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45956.404446180553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45956.404446180553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45956.404446180553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45956.404446180553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45956.404446180553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45956.404446180553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45956.404446180553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45956.404446180553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45956.404446180553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45956.404446180553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45956.404446180553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45956.404446180553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45956.404446180553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45956.404446180553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45956.404446180553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45956.404446180553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45956.404446180553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45956.404446180553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45956.404446180553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45956.404446180553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45956.404446180553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45956.404446180553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45956.404446180553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45956.404446180553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45956.404446180553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45956.404446180553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45956.404446180553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45956.404446180553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45956.404446180553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45956.404446180553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45956.404446180553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45956.404446180553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45956.404446180553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45956.404446180553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45956.404446180553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45956.404446180553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45956.404446180553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45956.404446180553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45956.404446180553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45956.404446180553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45956.404446180553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45956.404446180553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45956.404446180553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45956.404446180553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45956.404446180553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45956.404446180553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45956.404446180553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45956.404446180553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45956.404446180553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45956.404446180553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45956.404446180553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45956.404446180553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45956.404446180553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45956.404446180553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45956.404446180553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45956.404446180553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45956.404446180553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45956.404446180553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45956.404446180553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45956.404446180553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45956.404446180553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45956.404446180553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45956.404446180553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45956.404446180553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45956.404446180553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45956.404446180553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45956.404446180553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45956.404446180553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45956.404446180553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45956.404446180553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45956.404446180553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45956.404446180553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45956.404446180553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45956.404446180553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45956.404446180553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45956.404446180553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45956.404446180553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45956.404446180553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45956.404446180553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45956.404446180553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45956.404446180553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45956.404446180553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45956.404446180553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45956.404446180553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45956.404446180553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45956.404446180553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45956.404446180553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45956.404446180553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45956.404446180553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45956.404446180553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45956.404446180553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45956.404446180553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45956.404446180553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45956.404446180553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45956.404446180553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45956.404446180553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45956.404446180553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45956.404446180553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45956.404446180553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45956.404446180553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45956.404446180553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45956.404446180553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45956.404446180553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45956.404446180553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45956.404446180553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45956.404446180553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45956.404446180553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45956.404446180553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45956.404446180553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45956.404446180553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45956.404446180553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45956.404446180553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45956.404446180553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45956.404446180553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45956.404446180553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45956.404446180553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45956.404446180553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45956.404446180553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45956.404446180553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45956.404446180553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45956.404446180553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45956.404446180553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45956.404446180553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45956.404446180553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45956.404446180553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45956.404446180553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45956.404446180553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45956.404446180553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45956.404446180553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45956.404446180553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45956.404446180553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45956.404446180553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45956.404446180553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45956.404446180553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45956.404446180553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45956.404446180553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45956.404446180553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45956.404446180553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45956.404446180553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45956.404446180553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45956.404446180553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45956.404446180553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45956.404446180553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45956.404446180553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45956.404446180553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45956.404446180553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45956.404446180553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45956.404446180553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45956.404446180553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45956.404446180553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45956.404446180553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45956.404446180553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45956.404446180553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45956.404446180553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45956.404446180553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45956.404446180553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45956.404446180553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45956.404446180553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45956.404446180553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45956.404446180553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45956.404446180553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45956.404446180553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45956.404446180553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45956.404446180553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45956.404446180553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45956.404446180553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45956.404446180553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45956.404446180553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45956.404446180553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45956.404446180553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45956.404446180553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45956.404446180553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45956.404446180553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45956.404446180553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45956.404446180553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45956.404446180553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45956.404446180553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45956.404446180553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45956.404446180553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45956.404446180553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45956.404446180553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45956.404446180553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45956.404446180553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45956.404446180553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45956.404446180553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45956.404446180553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45956.404446180553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45956.404446180553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45956.404446180553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45956.404446180553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45956.404446180553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45956.404446180553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45956.404446180553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45956.404446180553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45956.404446180553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45956.404446180553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45956.404446180553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45956.404446180553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45956.404446180553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45956.404446180553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45956.404446180553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45956.404446180553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45956.404446180553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45956.404446180553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45956.404446180553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45956.404446180553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45956.404446180553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45956.404446180553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45956.404446180553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45956.404446180553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45956.404446180553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45956.404446180553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45956.404446180553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45956.404446180553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45956.404446180553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45956.404446180553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45956.404446180553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45956.404446180553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45956.404446180553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45956.404446180553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45956.404446180553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45956.404446180553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45956.404446180553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45956.404446180553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45956.404446180553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45956.404446180553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45956.404446180553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45956.404446180553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45956.404446180553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45956.404446180553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45956.404446180553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45956.404446180553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45956.404446180553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45956.404446180553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45956.404446180553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45956.404446180553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45956.404446180553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45956.404446180553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45956.404446180553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45956.404446180553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45956.404446180553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45956.404446180553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45956.404446180553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45956.404446180553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45956.404446180553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45956.404446180553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45956.404446180553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45956.404446180553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45956.404446180553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45956.404446180553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45956.404446180553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45956.404446180553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45956.404446180553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45956.404446180553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45956.404446180553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45956.404446180553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45956.404446180553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45956.404446180553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45956.404446180553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45956.404446180553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45956.404446180553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45956.404446180553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45956.404446180553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45956.404446180553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45956.404446180553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45956.404446180553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45956.404446180553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45956.404446180553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45956.404446180553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45956.404446180553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45956.404446180553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45956.404446180553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45956.404446180553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45956.404446180553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45956.404446180553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45956.404446180553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45956.404446180553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45956.404446180553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45956.404446180553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45956.404446180553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45956.404446180553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45956.404446180553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45956.404446180553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45956.404446180553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45956.404446180553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45956.404446180553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45956.404446180553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45956.404446180553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45956.404446180553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45956.404446180553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45956.404446180553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45956.404446180553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45956.404446180553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45956.404446180553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45956.404446180553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45956.404446180553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45956.404446180553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45956.404446180553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45956.404446180553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45956.404446180553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45956.404446180553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45956.404446180553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45956.404446180553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45956.404446180553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45956.404446180553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45956.404446180553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45956.404446180553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45956.404446180553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45956.404446180553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45956.404446180553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45956.404446180553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45956.404446180553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45956.404446180553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45956.404446180553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45956.404446180553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45956.404446180553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45956.404446180553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45956.404446180553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45956.404446180553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45956.404446180553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45956.404446180553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45956.404446180553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45956.404446180553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45956.404446180553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45956.404446180553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45956.404446180553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45956.404446180553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45956.404446180553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45956.404446180553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45956.404446180553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45956.404446180553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45956.404446180553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45956.404446180553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45956.404446180553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45956.404446180553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45956.404446180553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45956.404446180553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45956.404446180553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45956.404446180553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45956.404446180553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45956.404446180553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45956.404446180553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45956.404446180553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45956.404446180553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45956.404446180553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45956.404446180553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45956.404446180553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45956.404446180553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45956.404446180553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45956.404446180553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45956.404446180553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45956.404446180553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45956.404446180553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45956.404446180553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45956.404446180553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45956.404446180553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45956.404446180553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45956.404446180553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45956.404446180553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45956.404446180553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45956.404446180553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45956.404446180553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45956.404446180553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45956.404446180553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45956.404446180553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45956.404446180553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45956.404446180553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45956.404446180553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45956.404446180553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45956.404446180553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45956.404446180553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45956.404446180553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45956.404446180553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45956.404446180553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45956.404446180553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45956.404446180553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45956.404446180553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45956.404446180553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45956.404446180553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45956.404446180553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45956.404446180553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45956.404446180553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45956.404446180553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45956.404446180553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45956.404446180553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45956.404446180553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45956.404446180553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45956.404446180553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45956.404446180553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45956.404446180553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45956.404446180553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45956.404446180553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45956.404446180553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45956.404446180553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45956.404446180553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45956.404446180553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45956.404446180553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45956.404446180553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45956.404446180553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45956.404446180553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45956.404446180553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45956.404446180553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45956.404446180553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45956.404446180553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45956.404446180553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45956.404446180553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45956.404446180553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45956.404446180553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45956.404446180553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45956.404446180553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45956.404446180553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45956.404446180553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45956.404446180553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45956.404446180553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45956.404446180553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45956.404446180553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45956.404446180553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45956.404446180553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45956.404446180553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45956.404446180553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45956.404446180553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45956.404446180553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45956.404446180553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45956.404446180553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45956.404446180553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45956.404446180553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45956.404446180553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45956.404446180553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45956.404446180553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45956.404446180553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45956.404446180553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45956.404446180553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45956.404446180553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45956.404446180553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45956.404446180553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45956.404446180553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45956.404446180553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45956.404446180553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45956.404446180553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45956.404446180553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45956.404446180553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45956.404446180553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45956.404446180553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45956.404446180553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45956.404446180553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45956.404446180553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45956.404446180553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45956.404446180553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45956.404446180553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45956.404446180553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45956.404446180553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45956.404446180553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45956.404446180553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45956.404446180553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45956.404446180553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45956.404446180553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45956.404446180553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45956.404446180553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45956.404446180553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45956.404446180553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45956.404446180553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45956.404446180553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45956.404446180553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45956.404446180553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45956.404446180553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45956.404446180553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45956.404446180553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45956.404446180553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45956.404446180553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45956.404446180553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45956.404446180553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45956.404446180553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45956.404446180553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45956.404446180553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45956.404446180553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45956.404446180553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45956.404446180553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45956.404446180553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45956.404446180553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45956.404446180553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45956.404446180553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45956.404446180553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45956.404446180553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45956.404446180553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45956.404446180553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45956.404446180553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45956.404446180553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45956.404446180553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45956.404446180553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45956.404446180553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45956.404446180553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45956.404446180553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45956.404446180553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45956.404446180553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45956.404446180553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45956.404446180553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45956.404446180553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45956.404446180553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45956.404446180553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45956.404446180553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45956.404446180553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45956.404446180553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45956.404446180553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45956.404446180553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45956.404446180553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45956.404446180553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45956.404446180553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45956.404446180553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45956.404446180553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45956.404446180553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45956.404446180553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45956.404446180553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45956.404446180553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45956.404446180553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45956.404446180553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45956.404446180553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45956.404446180553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45956.404446180553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45956.404446180553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45956.404446180553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45956.404446180553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45956.404446180553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45956.404446180553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45956.404446180553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45956.404446180553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45956.404446180553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45956.404446180553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45956.404446180553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45956.404446180553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45956.404446180553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45956.404446180553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45956.404446180553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45956.404446180553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45956.404446180553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45956.404446180553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45956.404446180553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45956.404446180553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45956.404446180553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45956.404446180553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45956.404446180553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45956.404446180553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45956.404446180553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45956.404446180553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45956.404446180553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45956.404446180553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45956.404446180553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45956.404446180553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45956.404446180553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45956.404446180553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45956.404446180553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45956.404446180553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45956.404446180553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45956.404446180553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45956.404446180553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45956.404446180553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45956.404446180553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45956.404446180553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45956.404446180553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45956.404446180553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45956.404446180553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45956.404446180553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45956.404446180553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45956.404446180553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45956.404446180553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45956.404446180553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45956.404446180553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45956.404446180553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45956.404446180553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45956.404446180553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45956.404446180553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45956.404446180553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45956.404446180553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45956.404446180553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45956.404446180553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45956.404446180553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45956.404446180553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45956.404446180553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45956.404446180553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45956.404446180553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45956.404446180553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45956.404446180553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45956.404446180553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45956.404446180553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45956.404446180553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45956.404446180553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45956.404446180553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45956.404446180553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45956.404446180553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45956.404446180553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45956.404446180553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45956.404446180553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45956.404446180553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45956.404446180553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45956.404446180553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45956.404446180553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45956.404446180553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45956.404446180553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45956.404446180553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45956.404446180553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45956.404446180553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45956.404446180553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45956.404446180553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45956.404446180553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45956.404446180553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45956.404446180553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45956.404446180553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45956.404446180553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45956.404446180553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45956.404446180553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45956.404446180553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45956.404446180553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45956.404446180553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45956.404446180553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45956.404446180553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45956.404446180553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45956.404446180553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45956.404446180553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45956.404446180553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45956.404446180553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45956.404446180553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45956.404446180553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45956.404446180553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45956.404446180553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45956.404446180553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45956.404446180553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45956.404446180553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45956.404446180553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45956.404446180553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45956.404446180553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45956.404446180553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45956.404446180553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45956.404446180553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45956.404446180553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45956.404446180553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45956.404446180553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45956.404446180553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45956.404446180553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45956.404446180553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45956.404446180553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45956.404446180553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45956.404446180553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45956.404446180553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45956.404446180553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45956.404446180553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45956.404446180553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45956.404446180553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45956.404446180553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45956.404446180553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45956.404446180553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45956.404446180553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45956.404446180553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45956.404446180553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45956.404446180553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45956.404446180553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45956.404446180553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45956.404446180553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45956.404446180553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45956.404446180553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45956.404446180553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45956.404446180553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45956.404446180553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45956.404446180553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45956.404446180553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45956.404446180553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45956.404446180553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45956.404446180553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45956.404446180553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45956.404446180553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45956.404446180553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45956.404446180553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45956.404446180553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45956.404446180553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45956.404446180553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45956.404446180553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45956.404446180553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45956.404446180553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45956.404446180553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45956.404446180553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45956.404446180553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45956.404446180553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45956.404446180553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45956.404446180553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45956.404446180553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45956.404446180553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45956.404446180553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45956.404446180553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45956.404446180553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45956.404446180553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45956.404446180553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45956.404446180553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45956.404446180553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45956.404446180553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45956.404446180553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45956.404446180553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45956.404446180553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45956.404446180553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45956.404446180553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45956.404446180553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45956.404446180553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45956.404446180553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45956.404446180553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45956.404446180553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45956.404446180553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45956.404446180553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45956.404446180553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45956.404446180553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45956.404446180553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45956.404446180553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45956.404446180553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45956.404446180553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45956.404446180553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45956.404446180553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45956.404446180553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45956.404446180553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45956.404446180553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45956.404446180553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45956.404446180553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45956.404446180553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45956.404446180553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45956.404446180553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45956.404446180553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45956.404446180553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45956.404446180553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45956.404446180553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45956.404446180553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45956.404446180553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45956.404446180553</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workbookViewId="0">
      <selection activeCell="I20" sqref="I2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252.92372858795716</v>
      </c>
      <c r="H2" s="99">
        <v>45703.474768518521</v>
      </c>
      <c r="I2" s="123" t="str">
        <f>IFERROR(VLOOKUP(D2,DB!A:F,6,0),"")</f>
        <v>SCECO</v>
      </c>
      <c r="J2" s="123"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2.7697239583285409</v>
      </c>
      <c r="H3" s="123">
        <v>45953.546631944446</v>
      </c>
      <c r="I3" s="123" t="str">
        <f>IFERROR(VLOOKUP(D3,DB!A:F,6,0),"")</f>
        <v>SCECO</v>
      </c>
      <c r="J3" s="123" t="str">
        <f>IFERROR(VLOOKUP(D3,DB!A:G,7,0),"")</f>
        <v>Dead</v>
      </c>
      <c r="K3" s="125" t="s">
        <v>39093</v>
      </c>
      <c r="L3" s="121" t="str">
        <f>IFERROR(VLOOKUP(D3,DB!A:I,9,0),"")</f>
        <v>Latis</v>
      </c>
    </row>
    <row r="4" spans="1:16" ht="15" customHeight="1">
      <c r="A4" s="119" t="s">
        <v>39094</v>
      </c>
      <c r="B4" s="119" t="str">
        <f>IFERROR(VLOOKUP(D4,DB!A:K,11,0),"")</f>
        <v>R4</v>
      </c>
      <c r="C4" s="120">
        <v>1</v>
      </c>
      <c r="D4" s="121" t="s">
        <v>37079</v>
      </c>
      <c r="E4" s="98" t="s">
        <v>38998</v>
      </c>
      <c r="F4" s="123">
        <v>45956.359722222223</v>
      </c>
      <c r="G4" s="124">
        <f ca="1">IFERROR(NOW()-F4,"")</f>
        <v>4.4723958329996094E-2</v>
      </c>
      <c r="H4" s="123">
        <v>45956.35423611111</v>
      </c>
      <c r="I4" s="119" t="str">
        <f>IFERROR(VLOOKUP(D4,DB!A:F,6,0),"")</f>
        <v>SCECO</v>
      </c>
      <c r="J4" s="119" t="str">
        <f>IFERROR(VLOOKUP(D4,DB!A:G,7,0),"")</f>
        <v>Dead</v>
      </c>
      <c r="K4" s="125" t="s">
        <v>39095</v>
      </c>
      <c r="L4" s="121" t="str">
        <f>IFERROR(VLOOKUP(D4,DB!A:I,9,0),"")</f>
        <v>Latis</v>
      </c>
    </row>
    <row r="5" spans="1:16" ht="15" customHeight="1">
      <c r="A5" s="119"/>
      <c r="B5" s="119" t="str">
        <f>IFERROR(VLOOKUP(D5,DB!A:K,11,0),"")</f>
        <v/>
      </c>
      <c r="C5" s="120"/>
      <c r="D5" s="121"/>
      <c r="E5" s="98"/>
      <c r="F5" s="123"/>
      <c r="G5" s="124">
        <f ca="1">IFERROR(NOW()-F5,"")</f>
        <v>45956.404446180553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45956.404446180553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45956.404446180553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45956.404446180553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45956.404446180553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45956.404446180553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45956.404446180553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45956.404446180553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45956.404446180553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45956.404446180553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45956.404446180553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45956.404446180553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45956.404446180553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45956.404446180553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45956.404446180553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45956.404446180553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45956.404446180553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45956.404446180553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45956.404446180553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45956.404446180553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45956.404446180553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45956.404446180553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45956.404446180553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45956.404446180553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45956.404446180553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45956.404446180553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45956.404446180553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45956.404446180553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45956.404446180553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45956.404446180553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45956.404446180553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45956.404446180553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45956.404446180553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45956.404446180553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45956.404446180553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45956.404446180553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45956.404446180553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45956.404446180553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45956.404446180553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45956.404446180553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45956.404446180553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45956.404446180553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45956.404446180553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45956.404446180553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45956.404446180553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45956.404446180553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45956.404446180553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45956.404446180553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45956.404446180553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45956.404446180553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45956.404446180553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45956.404446180553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45956.404446180553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45956.404446180553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45956.404446180553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45956.404446180553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45956.404446180553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45956.404446180553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45956.404446180553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45956.404446180553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45956.404446180553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45956.404446180553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45956.404446180553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45956.404446180553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45956.404446180553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45956.404446180553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45956.404446180553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45956.404446180553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45956.404446180553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45956.404446180553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45956.404446180553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45956.404446180553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45956.404446180553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45956.404446180553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45956.404446180553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45956.404446180553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45956.404446180553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45956.404446180553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45956.404446180553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45956.404446180553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45956.404446180553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45956.404446180553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45956.404446180553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45956.404446180553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45956.404446180553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45956.404446180553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45956.404446180553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45956.404446180553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45956.404446180553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45956.404446180553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45956.404446180553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45956.404446180553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45956.404446180553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45956.404446180553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45956.404446180553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45956.404446180553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45956.404446180553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45956.404446180553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45956.404446180553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45956.404446180553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45956.404446180553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45956.404446180553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45956.404446180553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45956.404446180553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45956.404446180553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45956.404446180553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45956.404446180553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45956.404446180553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45956.404446180553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45956.404446180553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45956.404446180553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45956.404446180553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45956.404446180553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45956.404446180553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45956.404446180553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45956.404446180553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45956.404446180553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45956.404446180553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45956.404446180553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45956.404446180553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45956.404446180553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45956.404446180553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45956.404446180553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45956.404446180553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45956.404446180553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45956.404446180553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45956.404446180553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45956.404446180553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45956.404446180553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45956.404446180553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45956.404446180553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45956.404446180553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45956.404446180553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45956.404446180553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45956.404446180553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45956.404446180553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45956.404446180553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45956.404446180553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45956.404446180553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45956.404446180553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45956.404446180553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45956.404446180553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45956.404446180553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45956.404446180553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45956.404446180553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45956.404446180553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45956.404446180553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45956.404446180553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45956.404446180553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45956.404446180553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45956.404446180553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45956.404446180553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45956.404446180553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45956.404446180553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45956.404446180553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45956.404446180553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45956.404446180553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45956.404446180553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45956.404446180553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45956.404446180553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45956.404446180553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45956.404446180553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45956.404446180553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45956.404446180553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45956.404446180553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45956.404446180553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45956.404446180553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45956.404446180553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45956.404446180553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45956.404446180553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45956.404446180553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45956.404446180553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45956.404446180553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45956.404446180553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45956.404446180553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45956.404446180553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45956.404446180553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45956.404446180553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45956.404446180553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45956.404446180553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45956.404446180553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45956.404446180553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45956.404446180553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45956.404446180553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45956.404446180553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45956.404446180553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45956.404446180553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45956.404446180553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45956.404446180553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45956.404446180553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45956.404446180553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45956.404446180553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45956.404446180553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45956.404446180553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45956.404446180553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45956.404446180553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45956.404446180553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45956.404446180553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45956.404446180553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45956.404446180553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45956.404446180553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45956.404446180553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45956.404446180553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45956.404446180553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45956.404446180553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45956.404446180553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45956.404446180553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45956.404446180553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45956.404446180553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45956.404446180553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45956.404446180553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45956.404446180553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45956.404446180553</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45956.404446180553</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64.572385995365039</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30.215568865736714</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7.7433350694409455</v>
      </c>
      <c r="H4" s="153">
        <v>45948.661111111112</v>
      </c>
      <c r="I4" s="152" t="str">
        <f>IFERROR(VLOOKUP(D4,DB!A:F,6,0),"")</f>
        <v>SCECO</v>
      </c>
      <c r="J4" s="152" t="str">
        <f>IFERROR(VLOOKUP(D4,DB!A:G,7,0),"")</f>
        <v>Dead</v>
      </c>
      <c r="K4" s="152" t="s">
        <v>39101</v>
      </c>
      <c r="L4" s="152" t="str">
        <f>IFERROR(VLOOKUP(D4,DB!A:I,9,0),"")</f>
        <v>Latis</v>
      </c>
    </row>
    <row r="5" spans="1:13" ht="30.75">
      <c r="A5" s="152" t="s">
        <v>39102</v>
      </c>
      <c r="B5" s="152" t="str">
        <f>IFERROR(VLOOKUP(D5,DB!A:K,11,0),"")</f>
        <v>R5</v>
      </c>
      <c r="C5" s="152">
        <v>1</v>
      </c>
      <c r="D5" s="152" t="s">
        <v>13007</v>
      </c>
      <c r="E5" s="152" t="s">
        <v>39103</v>
      </c>
      <c r="F5" s="153">
        <v>45956.22047453704</v>
      </c>
      <c r="G5" s="154">
        <f ca="1">IFERROR(NOW()-F5,"")</f>
        <v>0.1839716435133596</v>
      </c>
      <c r="H5" s="153">
        <v>45956.075682870367</v>
      </c>
      <c r="I5" s="152" t="str">
        <f>IFERROR(VLOOKUP(D5,DB!A:F,6,0),"")</f>
        <v>SCECO</v>
      </c>
      <c r="J5" s="152" t="str">
        <f>IFERROR(VLOOKUP(D5,DB!A:G,7,0),"")</f>
        <v>No BB Design</v>
      </c>
      <c r="K5" s="152" t="s">
        <v>39104</v>
      </c>
      <c r="L5" s="152" t="str">
        <f>IFERROR(VLOOKUP(D5,DB!A:I,9,0),"")</f>
        <v>Latis</v>
      </c>
    </row>
    <row r="6" spans="1:13" ht="15">
      <c r="A6" s="152"/>
      <c r="B6" s="152" t="str">
        <f>IFERROR(VLOOKUP(D6,DB!A:K,11,0),"")</f>
        <v/>
      </c>
      <c r="C6" s="152"/>
      <c r="D6" s="152"/>
      <c r="E6" s="152"/>
      <c r="F6" s="153"/>
      <c r="G6" s="154">
        <f ca="1">IFERROR(NOW()-F6,"")</f>
        <v>45956.404446180553</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45956.404446180553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45956.404446180553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45956.404446180553</v>
      </c>
      <c r="H9" s="153"/>
      <c r="I9" s="152" t="str">
        <f>IFERROR(VLOOKUP(D9,DB!A:F,6,0),"")</f>
        <v/>
      </c>
      <c r="J9" s="152" t="str">
        <f>IFERROR(VLOOKUP(D9,DB!A:G,7,0),"")</f>
        <v/>
      </c>
      <c r="K9" s="152"/>
      <c r="L9" s="152" t="str">
        <f>IFERROR(VLOOKUP(D9,DB!A:I,9,0),"")</f>
        <v/>
      </c>
    </row>
    <row r="10" spans="1:13" ht="15.75">
      <c r="A10" s="152"/>
      <c r="B10" s="152" t="str">
        <f>IFERROR(VLOOKUP(#REF!,DB!A:K,11,0),"")</f>
        <v/>
      </c>
      <c r="C10" s="152"/>
      <c r="D10" s="170"/>
      <c r="E10" s="152"/>
      <c r="F10" s="153"/>
      <c r="G10" s="154">
        <f ca="1">IFERROR(NOW()-F10,"")</f>
        <v>45956.404446180553</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45956.404446180553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45956.404446180553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45956.404446180553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45956.404446180553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45956.404446180553</v>
      </c>
      <c r="H15" s="153"/>
      <c r="I15" s="152" t="str">
        <f>IFERROR(VLOOKUP(D15,DB!A:F,6,0),"")</f>
        <v/>
      </c>
      <c r="J15" s="152" t="str">
        <f>IFERROR(VLOOKUP(D15,DB!A:G,7,0),"")</f>
        <v/>
      </c>
      <c r="K15" s="152"/>
      <c r="L15" s="152" t="str">
        <f>IFERROR(VLOOKUP(D15,DB!A:I,9,0),"")</f>
        <v/>
      </c>
    </row>
    <row r="16" spans="1:13" ht="15">
      <c r="A16" s="168"/>
      <c r="B16" s="152" t="str">
        <f>IFERROR(VLOOKUP(D16,DB!A:K,11,0),"")</f>
        <v/>
      </c>
      <c r="C16" s="152"/>
      <c r="D16" s="152"/>
      <c r="E16" s="152"/>
      <c r="F16" s="153"/>
      <c r="G16" s="154">
        <f ca="1">IFERROR(NOW()-F16,"")</f>
        <v>45956.404446180553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45956.404446180553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45956.404446180553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45956.404446180553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45956.404446180553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45956.404446180553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45956.404446180553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45956.404446180553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45956.404446180553</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45956.404446180553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45956.404446180553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45956.404446180553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45956.404446180553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45956.404446180553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45956.404446180553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45956.404446180553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45956.404446180553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45956.404446180553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45956.404446180553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45956.404446180553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45956.404446180553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45956.404446180553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45956.404446180553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45956.404446180553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45956.404446180553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45956.404446180553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45956.404446180553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45956.404446180553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45956.404446180553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45956.404446180553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45956.404446180553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45956.404446180553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45956.404446180553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45956.404446180553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45956.404446180553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45956.404446180553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45956.404446180553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45956.404446180553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45956.404446180553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45956.404446180553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45956.404446180553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45956.404446180553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45956.404446180553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45956.404446180553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45956.404446180553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45956.404446180553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45956.404446180553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45956.404446180553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45956.404446180553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45956.404446180553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45956.404446180553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45956.404446180553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45956.404446180553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45956.404446180553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45956.404446180553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45956.404446180553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45956.404446180553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45956.404446180553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45956.404446180553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45956.404446180553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45956.404446180553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45956.404446180553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45956.404446180553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45956.404446180553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45956.404446180553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45956.404446180553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45956.404446180553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45956.404446180553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45956.404446180553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45956.404446180553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45956.404446180553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45956.404446180553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45956.404446180553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45956.404446180553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45956.404446180553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45956.404446180553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45956.404446180553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45956.404446180553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45956.404446180553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45956.404446180553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45956.404446180553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45956.404446180553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45956.404446180553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45956.404446180553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45956.404446180553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45956.404446180553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45956.404446180553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45956.404446180553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45956.404446180553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45956.404446180553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45956.404446180553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45956.404446180553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45956.404446180553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45956.404446180553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45956.404446180553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45956.404446180553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45956.404446180553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45956.404446180553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45956.404446180553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45956.404446180553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45956.404446180553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45956.404446180553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45956.404446180553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45956.404446180553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45956.404446180553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45956.404446180553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45956.404446180553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45956.404446180553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45956.404446180553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45956.404446180553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45956.404446180553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45956.404446180553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45956.404446180553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45956.404446180553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45956.404446180553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45956.404446180553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45956.404446180553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45956.404446180553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45956.404446180553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45956.404446180553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45956.404446180553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45956.404446180553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45956.404446180553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45956.404446180553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45956.404446180553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45956.404446180553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45956.404446180553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45956.404446180553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45956.404446180553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45956.404446180553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45956.404446180553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45956.404446180553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45956.404446180553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45956.404446180553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45956.404446180553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45956.404446180553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45956.404446180553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45956.404446180553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45956.404446180553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45956.404446180553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45956.404446180553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45956.404446180553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45956.404446180553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45956.404446180553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45956.404446180553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45956.404446180553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45956.404446180553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45956.404446180553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45956.404446180553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45956.404446180553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45956.404446180553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45956.404446180553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45956.404446180553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45956.404446180553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45956.404446180553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45956.404446180553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45956.404446180553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45956.404446180553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45956.404446180553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45956.404446180553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45956.404446180553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45956.404446180553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45956.404446180553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45956.404446180553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45956.404446180553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45956.404446180553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45956.404446180553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45956.404446180553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45956.404446180553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45956.404446180553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45956.404446180553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45956.404446180553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45956.404446180553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45956.404446180553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45956.404446180553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45956.404446180553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45956.404446180553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45956.404446180553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45956.404446180553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45956.404446180553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45956.404446180553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45956.404446180553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45956.404446180553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45956.404446180553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45956.404446180553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45956.404446180553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45956.404446180553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45956.404446180553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45956.404446180553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45956.404446180553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45956.404446180553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45956.404446180553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45956.404446180553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45956.404446180553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45956.404446180553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45956.404446180553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45956.404446180553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45956.404446180553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45956.404446180553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45956.404446180553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45956.404446180553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45956.404446180553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45956.404446180553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45956.404446180553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45956.404446180553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45956.404446180553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45956.404446180553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45956.404446180553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45956.404446180553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45956.404446180553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45956.404446180553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45956.404446180553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45956.404446180553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45956.404446180553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45956.404446180553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45956.404446180553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45956.404446180553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45956.404446180553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45956.404446180553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45956.404446180553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45956.404446180553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45956.404446180553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45956.404446180553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45956.404446180553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45956.404446180553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45956.404446180553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45956.404446180553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45956.404446180553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45956.404446180553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45956.404446180553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45956.404446180553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45956.404446180553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45956.404446180553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45956.404446180553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45956.404446180553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45956.404446180553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45956.404446180553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45956.404446180553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45956.404446180553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45956.404446180553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45956.404446180553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45956.404446180553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45956.404446180553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45956.404446180553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45956.404446180553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45956.404446180553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45956.404446180553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45956.404446180553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45956.404446180553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45956.404446180553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45956.404446180553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45956.404446180553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45956.404446180553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45956.404446180553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45956.404446180553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45956.404446180553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45956.404446180553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45956.404446180553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45956.404446180553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45956.404446180553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45956.404446180553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45956.404446180553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45956.404446180553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45956.404446180553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45956.404446180553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45956.404446180553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45956.404446180553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45956.404446180553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45956.404446180553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45956.404446180553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45956.404446180553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45956.404446180553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45956.404446180553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45956.404446180553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45956.404446180553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45956.404446180553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45956.404446180553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45956.404446180553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45956.404446180553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45956.404446180553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45956.404446180553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45956.404446180553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45956.404446180553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45956.404446180553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45956.404446180553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45956.404446180553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45956.404446180553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45956.404446180553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45956.404446180553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45956.404446180553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45956.404446180553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45956.404446180553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45956.404446180553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45956.404446180553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45956.404446180553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45956.404446180553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45956.404446180553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45956.404446180553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45956.404446180553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45956.404446180553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45956.404446180553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45956.404446180553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45956.404446180553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45956.404446180553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45956.404446180553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45956.404446180553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45956.404446180553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45956.404446180553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45956.404446180553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45956.404446180553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45956.404446180553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45956.404446180553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45956.404446180553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45956.404446180553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45956.404446180553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45956.404446180553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45956.404446180553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45956.404446180553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45956.404446180553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45956.404446180553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45956.404446180553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45956.404446180553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45956.404446180553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45956.404446180553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45956.404446180553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45956.404446180553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45956.404446180553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45956.404446180553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45956.404446180553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45956.404446180553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45956.404446180553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45956.404446180553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45956.404446180553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45956.404446180553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45956.404446180553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45956.404446180553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45956.404446180553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45956.404446180553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45956.404446180553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45956.404446180553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45956.404446180553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45956.404446180553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45956.404446180553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45956.404446180553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45956.404446180553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45956.404446180553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45956.404446180553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45956.404446180553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45956.404446180553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45956.404446180553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45956.404446180553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45956.404446180553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45956.404446180553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45956.404446180553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45956.404446180553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45956.404446180553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45956.404446180553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45956.404446180553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45956.404446180553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45956.404446180553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45956.404446180553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45956.404446180553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45956.404446180553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45956.404446180553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45956.404446180553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45956.404446180553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45956.404446180553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45956.404446180553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45956.404446180553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45956.404446180553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45956.404446180553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45956.404446180553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45956.404446180553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45956.404446180553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45956.404446180553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45956.404446180553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45956.404446180553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45956.404446180553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45956.404446180553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45956.404446180553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45956.404446180553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45956.404446180553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45956.404446180553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45956.404446180553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45956.404446180553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45956.404446180553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45956.404446180553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45956.404446180553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45956.404446180553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45956.404446180553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45956.404446180553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45956.404446180553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45956.404446180553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45956.404446180553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45956.404446180553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45956.404446180553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45956.404446180553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45956.404446180553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45956.404446180553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45956.404446180553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45956.404446180553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45956.404446180553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45956.404446180553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45956.404446180553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45956.404446180553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45956.404446180553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45956.404446180553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45956.404446180553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45956.404446180553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45956.404446180553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45956.404446180553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45956.404446180553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45956.404446180553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45956.404446180553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45956.404446180553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45956.404446180553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45956.404446180553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45956.404446180553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45956.404446180553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45956.404446180553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45956.404446180553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45956.404446180553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45956.404446180553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45956.404446180553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45956.404446180553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45956.404446180553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45956.404446180553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45956.404446180553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45956.404446180553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45956.404446180553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45956.404446180553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45956.404446180553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45956.404446180553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45956.404446180553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45956.404446180553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45956.404446180553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45956.404446180553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45956.404446180553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45956.404446180553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45956.404446180553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45956.404446180553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45956.404446180553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45956.404446180553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45956.404446180553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45956.404446180553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45956.404446180553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45956.404446180553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45956.404446180553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J11" sqref="J11"/>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39105</v>
      </c>
      <c r="B2" s="103" t="str">
        <f>IFERROR(VLOOKUP(D2,DB!A:K,11,0),"")</f>
        <v>R6</v>
      </c>
      <c r="C2" s="105">
        <v>1</v>
      </c>
      <c r="D2" s="103" t="s">
        <v>38564</v>
      </c>
      <c r="E2" s="106" t="s">
        <v>38998</v>
      </c>
      <c r="F2" s="107">
        <v>45956.104409722226</v>
      </c>
      <c r="G2" s="77">
        <f ca="1">IFERROR(NOW()-F2,"-")</f>
        <v>0.30003645832766779</v>
      </c>
      <c r="H2" s="107">
        <v>45956.092986111114</v>
      </c>
      <c r="I2" s="103" t="str">
        <f>IFERROR(VLOOKUP(D2,DB!A:F,6,0),"")</f>
        <v>Generator-SG</v>
      </c>
      <c r="J2" s="102" t="str">
        <f>IFERROR(VLOOKUP(D2,DB!A:G,7,0),"")</f>
        <v>Vandalized</v>
      </c>
      <c r="K2" s="108" t="s">
        <v>39106</v>
      </c>
      <c r="L2" s="109" t="str">
        <f>IFERROR(VLOOKUP(D2,DB!A:I,9,0),"")</f>
        <v>Latis</v>
      </c>
    </row>
    <row r="3" spans="1:16383" ht="45.75" customHeight="1">
      <c r="A3" s="104" t="s">
        <v>39107</v>
      </c>
      <c r="B3" s="103" t="str">
        <f>IFERROR(VLOOKUP(D3,DB!A:K,11,0),"")</f>
        <v>R6</v>
      </c>
      <c r="C3" s="105">
        <v>1</v>
      </c>
      <c r="D3" s="103" t="s">
        <v>32967</v>
      </c>
      <c r="E3" s="106"/>
      <c r="F3" s="107"/>
      <c r="G3" s="77">
        <f ca="1">IFERROR(NOW()-F3,"-")</f>
        <v>45956.404446180553</v>
      </c>
      <c r="H3" s="107">
        <v>45956.255972222221</v>
      </c>
      <c r="I3" s="103" t="str">
        <f>IFERROR(VLOOKUP(D3,DB!A:F,6,0),"")</f>
        <v>SCECO</v>
      </c>
      <c r="J3" s="102" t="str">
        <f>IFERROR(VLOOKUP(D3,DB!A:G,7,0),"")</f>
        <v>Dead</v>
      </c>
      <c r="K3" s="108" t="s">
        <v>39108</v>
      </c>
      <c r="L3" s="109" t="str">
        <f>IFERROR(VLOOKUP(D3,DB!A:I,9,0),"")</f>
        <v>Latis</v>
      </c>
    </row>
    <row r="4" spans="1:16383" ht="31.5" customHeight="1">
      <c r="A4" s="104" t="s">
        <v>39109</v>
      </c>
      <c r="B4" s="103" t="str">
        <f>IFERROR(VLOOKUP(D4,DB!A:K,11,0),"")</f>
        <v>R6</v>
      </c>
      <c r="C4" s="105">
        <v>2</v>
      </c>
      <c r="D4" s="103" t="s">
        <v>34599</v>
      </c>
      <c r="E4" s="106" t="s">
        <v>38998</v>
      </c>
      <c r="F4" s="107">
        <v>45955.300729166665</v>
      </c>
      <c r="G4" s="77">
        <f ca="1">IFERROR(NOW()-F4,"-")</f>
        <v>1.1037170138879446</v>
      </c>
      <c r="H4" s="171" t="s">
        <v>39110</v>
      </c>
      <c r="I4" s="103" t="str">
        <f>IFERROR(VLOOKUP(D4,DB!A:F,6,0),"")</f>
        <v>SCECO</v>
      </c>
      <c r="J4" s="102" t="str">
        <f>IFERROR(VLOOKUP(D4,DB!A:G,7,0),"")</f>
        <v>Vandalized</v>
      </c>
      <c r="K4" s="108" t="s">
        <v>39111</v>
      </c>
      <c r="L4" s="109" t="str">
        <f>IFERROR(VLOOKUP(D4,DB!A:I,9,0),"")</f>
        <v>Latis</v>
      </c>
    </row>
    <row r="5" spans="1:16383" ht="31.5" customHeight="1">
      <c r="A5" s="104"/>
      <c r="B5" s="103" t="str">
        <f>IFERROR(VLOOKUP(D5,DB!A:K,11,0),"")</f>
        <v/>
      </c>
      <c r="C5" s="105"/>
      <c r="D5" s="103"/>
      <c r="E5" s="106"/>
      <c r="F5" s="107"/>
      <c r="G5" s="77">
        <f ca="1">IFERROR(NOW()-F5,"-")</f>
        <v>45956.404446180553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45956.404446180553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45956.404446180553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45956.404446180553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45956.404446180553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45956.404446180553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45956.404446180553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45956.404446180553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45956.404446180553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45956.404446180553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45956.404446180553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45956.404446180553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45956.404446180553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45956.404446180553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45956.404446180553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45956.404446180553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45956.404446180553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45956.404446180553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45956.404446180553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45956.404446180553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45956.404446180553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45956.404446180553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45956.404446180553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45956.404446180553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45956.404446180553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45956.404446180553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45956.404446180553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45956.404446180553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45956.404446180553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45956.404446180553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45956.404446180553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45956.404446180553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45956.404446180553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45956.404446180553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45956.404446180553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45956.404446180553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45956.404446180553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45956.404446180553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45956.404446180553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45956.404446180553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45956.404446180553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45956.404446180553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45956.404446180553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45956.404446180553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45956.404446180553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45956.404446180553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45956.404446180553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45956.404446180553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45956.404446180553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45956.404446180553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45956.404446180553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45956.404446180553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45956.404446180553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45956.404446180553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45956.404446180553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45956.404446180553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45956.404446180553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45956.404446180553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45956.404446180553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45956.404446180553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45956.404446180553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45956.404446180553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45956.404446180553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45956.404446180553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45956.404446180553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45956.404446180553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45956.404446180553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45956.404446180553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45956.404446180553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45956.404446180553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45956.404446180553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45956.404446180553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45956.404446180553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45956.404446180553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45956.404446180553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45956.404446180553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45956.404446180553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45956.404446180553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45956.404446180553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45956.404446180553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45956.404446180553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45956.404446180553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45956.404446180553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45956.404446180553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45956.404446180553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45956.404446180553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45956.404446180553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45956.404446180553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45956.404446180553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45956.404446180553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45956.404446180553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45956.404446180553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45956.404446180553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45956.404446180553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45956.404446180553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45956.404446180553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45956.404446180553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45956.404446180553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45956.404446180553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45956.404446180553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45956.404446180553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45956.404446180553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45956.404446180553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45956.404446180553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45956.404446180553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45956.404446180553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45956.404446180553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45956.404446180553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45956.404446180553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45956.404446180553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45956.404446180553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45956.404446180553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45956.404446180553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45956.404446180553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45956.404446180553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45956.404446180553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45956.404446180553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45956.404446180553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45956.404446180553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45956.404446180553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45956.404446180553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45956.404446180553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45956.404446180553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45956.404446180553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45956.404446180553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45956.404446180553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45956.404446180553</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45956.404446180553</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45956.404446180553</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2025-10-26T06:42:24Z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