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98" documentId="13_ncr:1_{F6CB121F-512D-4AA6-A0C1-0FB36C537598}" xr6:coauthVersionLast="47" xr6:coauthVersionMax="47" xr10:uidLastSave="{75CC2D32-52A8-48D3-BE65-9737D1844E9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<sst xmlns="http://schemas.openxmlformats.org/spreadsheetml/2006/main" count="179038" uniqueCount="39111">
  <si>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</si>
  <si>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</si>
  <si>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</si>
  <si>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</si>
  <si>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</si>
  <si>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</si>
  <si>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</si>
  <si>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</si>
  <si>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</si>
  <si>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</si>
  <si>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</si>
  <si>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</si>
  <si>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</si>
  <si>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</si>
  <si>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</si>
  <si>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</si>
  <si>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</si>
  <si>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</si>
  <si>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</si>
  <si>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</si>
  <si>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</si>
  <si>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</si>
  <si>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</si>
  <si>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</si>
  <si>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</si>
  <si>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</si>
  <si>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</si>
  <si>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</si>
  <si>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</si>
  <si>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</si>
  <si>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</si>
  <si>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</si>
  <si>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</si>
  <si>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</si>
  <si>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</si>
  <si>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</si>
  <si>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</si>
  <si>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</si>
  <si>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</si>
  <si>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</si>
  <si>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</si>
  <si>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</si>
  <si>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</si>
  <si>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</si>
  <si>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</si>
  <si>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</si>
  <si>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</si>
  <si>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</si>
  <si>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</si>
  <si>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</si>
  <si>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</si>
  <si>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</si>
  <si>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</si>
  <si>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</si>
  <si>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</si>
  <si>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</si>
  <si>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</si>
  <si>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</si>
  <si>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</si>
  <si>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</si>
  <si>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</si>
  <si>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</si>
  <si>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</si>
  <si>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</si>
  <si>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</si>
  <si>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</si>
  <si>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</si>
  <si>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</si>
  <si>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</si>
  <si>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</si>
  <si>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</si>
  <si>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</si>
  <si>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</si>
  <si>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</si>
  <si>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</si>
  <si>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</si>
  <si>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</si>
  <si>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</si>
  <si>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</si>
  <si>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</si>
  <si>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</si>
  <si>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</si>
  <si>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</si>
  <si>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</si>
  <si>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</si>
  <si>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</si>
  <si>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</si>
  <si>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</si>
  <si>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</si>
  <si>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</si>
  <si>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</si>
  <si>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</si>
  <si>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</si>
  <si>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</si>
  <si>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</si>
  <si>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</si>
  <si>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</si>
  <si>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</si>
  <si>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</si>
  <si>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</si>
  <si>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</si>
  <si>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</si>
  <si>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</si>
  <si>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</si>
  <si>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</si>
  <si>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</si>
  <si>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</si>
  <si>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</si>
  <si>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</si>
  <si>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</si>
  <si>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</si>
  <si>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</si>
  <si>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</si>
  <si>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</si>
  <si>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</si>
  <si>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</si>
  <si>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</si>
  <si>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</si>
  <si>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</si>
  <si>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</si>
  <si>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</si>
  <si>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</si>
  <si>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</si>
  <si>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</si>
  <si>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</si>
  <si>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</si>
  <si>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</si>
  <si>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</si>
  <si>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</si>
  <si>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</si>
  <si>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</si>
  <si>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</si>
  <si>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</si>
  <si>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</si>
  <si>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</si>
  <si>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</si>
  <si>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</si>
  <si>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</si>
  <si>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</si>
  <si>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</si>
  <si>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</si>
  <si>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</si>
  <si>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</si>
  <si>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</si>
  <si>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</si>
  <si>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</si>
  <si>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</si>
  <si>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</si>
  <si>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</si>
  <si>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</si>
  <si>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</si>
  <si>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</si>
  <si>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</si>
  <si>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</si>
  <si>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</si>
  <si>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</si>
  <si>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</si>
  <si>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</si>
  <si>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</si>
  <si>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</si>
  <si>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</si>
  <si>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</si>
  <si>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</si>
  <si>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</si>
  <si>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</si>
  <si>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</si>
  <si>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</si>
  <si>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</si>
  <si>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</si>
  <si>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</si>
  <si>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</si>
  <si>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</si>
  <si>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</si>
  <si>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</si>
  <si>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</si>
  <si>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</si>
  <si>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</si>
  <si>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</si>
  <si>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</si>
  <si>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</si>
  <si>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</si>
  <si>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</si>
  <si>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</si>
  <si>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</si>
  <si>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</si>
  <si>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</si>
  <si>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</si>
  <si>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</si>
  <si>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</si>
  <si>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</si>
  <si>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</si>
  <si>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</si>
  <si>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</si>
  <si>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</si>
  <si>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</si>
  <si>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</si>
  <si>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</si>
  <si>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</si>
  <si>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</si>
  <si>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</si>
  <si>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</si>
  <si>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</si>
  <si>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</si>
  <si>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</si>
  <si>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</si>
  <si>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</si>
  <si>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</si>
  <si>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</si>
  <si>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</si>
  <si>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</si>
  <si>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</si>
  <si>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</si>
  <si>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</si>
  <si>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</si>
  <si>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</si>
  <si>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</si>
  <si>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</si>
  <si>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</si>
  <si>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</si>
  <si>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</si>
  <si>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</si>
  <si>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</si>
  <si>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</si>
  <si>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</si>
  <si>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</si>
  <si>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</si>
  <si>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</si>
  <si>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</si>
  <si>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</si>
  <si>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</si>
  <si>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</si>
  <si>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</si>
  <si>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</si>
  <si>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</si>
  <si>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</si>
  <si>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</si>
  <si>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</si>
  <si>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</si>
  <si>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</si>
  <si>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</si>
  <si>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</si>
  <si>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</si>
  <si>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</si>
  <si>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</si>
  <si>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</si>
  <si>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</si>
  <si>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</si>
  <si>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</si>
  <si>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</si>
  <si>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</si>
  <si>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</si>
  <si>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</si>
  <si>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</si>
  <si>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</si>
  <si>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</si>
  <si>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</si>
  <si>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</si>
  <si>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</si>
  <si>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</si>
  <si>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</si>
  <si>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</si>
  <si>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</si>
  <si>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</si>
  <si>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</si>
  <si>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</si>
  <si>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</si>
  <si>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</si>
  <si>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</si>
  <si>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</si>
  <si>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</si>
  <si>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</si>
  <si>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</si>
  <si>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</si>
  <si>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</si>
  <si>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</si>
  <si>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</si>
  <si>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</si>
  <si>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</si>
  <si>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</si>
  <si>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</si>
  <si>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</si>
  <si>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</si>
  <si>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</si>
  <si>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</si>
  <si>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</si>
  <si>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</si>
  <si>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</si>
  <si>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</si>
  <si>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</si>
  <si>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</si>
  <si>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</si>
  <si>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</si>
  <si>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</si>
  <si>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</si>
  <si>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</si>
  <si>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</si>
  <si>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</si>
  <si>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</si>
  <si>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</si>
  <si>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</si>
  <si>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</si>
  <si>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</si>
  <si>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</si>
  <si>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</si>
  <si>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</si>
  <si>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</si>
  <si>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</si>
  <si>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</si>
  <si>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</si>
  <si>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</si>
  <si>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</si>
  <si>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</si>
  <si>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</si>
  <si>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</si>
  <si>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</si>
  <si>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</si>
  <si>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</si>
  <si>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</si>
  <si>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</si>
  <si>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</si>
  <si>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</si>
  <si>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</si>
  <si>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</si>
  <si>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</si>
  <si>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</si>
  <si>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</si>
  <si>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</si>
  <si>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</si>
  <si>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</si>
  <si>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</si>
  <si>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</si>
  <si>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</si>
  <si>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</si>
  <si>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</si>
  <si>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</si>
  <si>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</si>
  <si>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</si>
  <si>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</si>
  <si>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</si>
  <si>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</si>
  <si>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</si>
  <si>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</si>
  <si>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</si>
  <si>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</si>
  <si>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</si>
  <si>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</si>
  <si>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</si>
  <si>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</si>
  <si>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</si>
  <si>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</si>
  <si>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</si>
  <si>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</si>
  <si>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</si>
  <si>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</si>
  <si>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</si>
  <si>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</si>
  <si>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</si>
  <si>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</si>
  <si>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</si>
  <si>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</si>
  <si>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</si>
  <si>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</si>
  <si>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</si>
  <si>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</si>
  <si>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</si>
  <si>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</si>
  <si>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</si>
  <si>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</si>
  <si>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</si>
  <si>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</si>
  <si>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</si>
  <si>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</si>
  <si>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</si>
  <si>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</si>
  <si>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</si>
  <si>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</si>
  <si>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</si>
  <si>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</si>
  <si>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</si>
  <si>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</si>
  <si>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</si>
  <si>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</si>
  <si>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</si>
  <si>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</si>
  <si>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</si>
  <si>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</si>
  <si>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</si>
  <si>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</si>
  <si>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</si>
  <si>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</si>
  <si>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</si>
  <si>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</si>
  <si>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</si>
  <si>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</si>
  <si>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</si>
  <si>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</si>
  <si>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</si>
  <si>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</si>
  <si>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</si>
  <si>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</si>
  <si>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</si>
  <si>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</si>
  <si>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</si>
  <si>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</si>
  <si>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</si>
  <si>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</si>
  <si>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</si>
  <si>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</si>
  <si>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</si>
  <si>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</si>
  <si>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</si>
  <si>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</si>
  <si>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</si>
  <si>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</si>
  <si>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</si>
  <si>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</si>
  <si>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</si>
  <si>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</si>
  <si>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</si>
  <si>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</si>
  <si>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</si>
  <si>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</si>
  <si>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</si>
  <si>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</si>
  <si>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</si>
  <si>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</si>
  <si>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</si>
  <si>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</si>
  <si>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</si>
  <si>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</si>
  <si>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</si>
  <si>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</si>
  <si>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</si>
  <si>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</si>
  <si>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</si>
  <si>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</si>
  <si>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</si>
  <si>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</si>
  <si>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</si>
  <si>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</si>
  <si>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</si>
  <si>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</si>
  <si>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</si>
  <si>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</si>
  <si>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</si>
  <si>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</si>
  <si>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</si>
  <si>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</si>
  <si>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</si>
  <si>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</si>
  <si>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</si>
  <si>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</si>
  <si>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</si>
  <si>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</si>
  <si>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</si>
  <si>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</si>
  <si>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</si>
  <si>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</si>
  <si>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</si>
  <si>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</si>
  <si>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</si>
  <si>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</si>
  <si>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</si>
  <si>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</si>
  <si>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</si>
  <si>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</si>
  <si>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</si>
  <si>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</si>
  <si>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</si>
  <si>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</si>
  <si>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</si>
  <si>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</si>
  <si>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</si>
  <si>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</si>
  <si>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</si>
  <si>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</si>
  <si>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</si>
  <si>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</si>
  <si>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</si>
  <si>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</si>
  <si>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</si>
  <si>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</si>
  <si>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</si>
  <si>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</si>
  <si>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</si>
  <si>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</si>
  <si>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</si>
  <si>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</si>
  <si>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</si>
  <si>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</si>
  <si>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</si>
  <si>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</si>
  <si>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</si>
  <si>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</si>
  <si>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</si>
  <si>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</si>
  <si>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</si>
  <si>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</si>
  <si>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</si>
  <si>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</si>
  <si>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</si>
  <si>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</si>
  <si>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</si>
  <si>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</si>
  <si>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</si>
  <si>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</si>
  <si>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</si>
  <si>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</si>
  <si>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</si>
  <si>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</si>
  <si>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</si>
  <si>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</si>
  <si>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</si>
  <si>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</si>
  <si>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</si>
  <si>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</si>
  <si>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</si>
  <si>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</si>
  <si>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</si>
  <si>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</si>
  <si>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</si>
  <si>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</si>
  <si>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</si>
  <si>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</si>
  <si>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</si>
  <si>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</si>
  <si>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</si>
  <si>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</si>
  <si>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</si>
  <si>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</si>
  <si>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</si>
  <si>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</si>
  <si>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</si>
  <si>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</si>
  <si>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</si>
  <si>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</si>
  <si>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</si>
  <si>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</si>
  <si>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</si>
  <si>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</si>
  <si>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</si>
  <si>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</si>
  <si>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</si>
  <si>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</si>
  <si>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</si>
  <si>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</si>
  <si>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</si>
  <si>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</si>
  <si>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</si>
  <si>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</si>
  <si>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</si>
  <si>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</si>
  <si>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</si>
  <si>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</si>
  <si>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</si>
  <si>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</si>
  <si>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</si>
  <si>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</si>
  <si>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</si>
  <si>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</si>
  <si>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</si>
  <si>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</si>
  <si>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</si>
  <si>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</si>
  <si>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</si>
  <si>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</si>
  <si>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</si>
  <si>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</si>
  <si>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</si>
  <si>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</si>
  <si>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</si>
  <si>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</si>
  <si>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</si>
  <si>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</si>
  <si>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</si>
  <si>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</si>
  <si>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</si>
  <si>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</si>
  <si>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</si>
  <si>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</si>
  <si>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</si>
  <si>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</si>
  <si>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</si>
  <si>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</si>
  <si>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</si>
  <si>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</si>
  <si>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</si>
  <si>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</si>
  <si>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</si>
  <si>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</si>
  <si>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</si>
  <si>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</si>
  <si>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</si>
  <si>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</si>
  <si>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</si>
  <si>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</si>
  <si>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</si>
  <si>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</si>
  <si>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</si>
  <si>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</si>
  <si>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</si>
  <si>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</si>
  <si>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</si>
  <si>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</si>
  <si>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</si>
  <si>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</si>
  <si>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</si>
  <si>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</si>
  <si>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</si>
  <si>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</si>
  <si>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</si>
  <si>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</si>
  <si>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</si>
  <si>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</si>
  <si>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</si>
  <si>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</si>
  <si>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</si>
  <si>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</si>
  <si>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</si>
  <si>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</si>
  <si>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</si>
  <si>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</si>
  <si>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</si>
  <si>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</si>
  <si>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</si>
  <si>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</si>
  <si>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</si>
  <si>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</si>
  <si>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</si>
  <si>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</si>
  <si>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</si>
  <si>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</si>
  <si>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</si>
  <si>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</si>
  <si>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</si>
  <si>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</si>
  <si>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</si>
  <si>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</si>
  <si>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</si>
  <si>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</si>
  <si>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</si>
  <si>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</si>
  <si>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</si>
  <si>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</si>
  <si>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</si>
  <si>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</si>
  <si>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</si>
  <si>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</si>
  <si>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</si>
  <si>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</si>
  <si>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</si>
  <si>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</si>
  <si>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</si>
  <si>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</si>
  <si>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</si>
  <si>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</si>
  <si>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</si>
  <si>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</si>
  <si>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</si>
  <si>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</si>
  <si>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</si>
  <si>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</si>
  <si>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</si>
  <si>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</si>
  <si>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</si>
  <si>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</si>
  <si>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</si>
  <si>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</si>
  <si>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</si>
  <si>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</si>
  <si>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</si>
  <si>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</si>
  <si>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</si>
  <si>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</si>
  <si>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</si>
  <si>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</si>
  <si>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</si>
  <si>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</si>
  <si>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</si>
  <si>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</si>
  <si>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</si>
  <si>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</si>
  <si>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</si>
  <si>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</si>
  <si>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</si>
  <si>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</si>
  <si>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</si>
  <si>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</si>
  <si>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</si>
  <si>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</si>
  <si>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</si>
  <si>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</si>
  <si>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</si>
  <si>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</si>
  <si>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</si>
  <si>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</si>
  <si>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</si>
  <si>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</si>
  <si>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</si>
  <si>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</si>
  <si>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</si>
  <si>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</si>
  <si>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</si>
  <si>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</si>
  <si>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</si>
  <si>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</si>
  <si>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</si>
  <si>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</si>
  <si>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</si>
  <si>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</si>
  <si>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</si>
  <si>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</si>
  <si>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</si>
  <si>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</si>
  <si>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</si>
  <si>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</si>
  <si>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</si>
  <si>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</si>
  <si>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</si>
  <si>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</si>
  <si>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</si>
  <si>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</si>
  <si>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</si>
  <si>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</si>
  <si>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</si>
  <si>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</si>
  <si>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</si>
  <si>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</si>
  <si>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</si>
  <si>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</si>
  <si>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</si>
  <si>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</si>
  <si>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</si>
  <si>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</si>
  <si>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</si>
  <si>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</si>
  <si>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</si>
  <si>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</si>
  <si>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</si>
  <si>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</si>
  <si>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</si>
  <si>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</si>
  <si>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</si>
  <si>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</si>
  <si>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</si>
  <si>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</si>
  <si>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</si>
  <si>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</si>
  <si>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</si>
  <si>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</si>
  <si>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</si>
  <si>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</si>
  <si>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</si>
  <si>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</si>
  <si>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</si>
  <si>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</si>
  <si>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</si>
  <si>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</si>
  <si>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</si>
  <si>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</si>
  <si>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</si>
  <si>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</si>
  <si>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</si>
  <si>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</si>
  <si>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</si>
  <si>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</si>
  <si>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</si>
  <si>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</si>
  <si>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</si>
  <si>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</si>
  <si>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</si>
  <si>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</si>
  <si>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</si>
  <si>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</si>
  <si>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</si>
  <si>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</si>
  <si>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</si>
  <si>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</si>
  <si>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</si>
  <si>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</si>
  <si>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</si>
  <si>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</si>
  <si>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</si>
  <si>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</si>
  <si>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</si>
  <si>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</si>
  <si>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</si>
  <si>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</si>
  <si>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</si>
  <si>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</si>
  <si>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</si>
  <si>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</si>
  <si>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</si>
  <si>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</si>
  <si>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</si>
  <si>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</si>
  <si>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</si>
  <si>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</si>
  <si>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</si>
  <si>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</si>
  <si>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</si>
  <si>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</si>
  <si>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</si>
  <si>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</si>
  <si>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</si>
  <si>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</si>
  <si>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</si>
  <si>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</si>
  <si>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</si>
  <si>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</si>
  <si>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</si>
  <si>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</si>
  <si>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</si>
  <si>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</si>
  <si>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</si>
  <si>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</si>
  <si>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</si>
  <si>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</si>
  <si>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</si>
  <si>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</si>
  <si>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</si>
  <si>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</si>
  <si>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</si>
  <si>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</si>
  <si>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</si>
  <si>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</si>
  <si>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</si>
  <si>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</si>
  <si>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</si>
  <si>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</si>
  <si>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</si>
  <si>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</si>
  <si>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</si>
  <si>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</si>
  <si>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</si>
  <si>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</si>
  <si>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</si>
  <si>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</si>
  <si>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</si>
  <si>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</si>
  <si>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</si>
  <si>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</si>
  <si>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</si>
  <si>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</si>
  <si>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</si>
  <si>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</si>
  <si>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</si>
  <si>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</si>
  <si>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</si>
  <si>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</si>
  <si>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</si>
  <si>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</si>
  <si>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</si>
  <si>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</si>
  <si>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</si>
  <si>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</si>
  <si>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</si>
  <si>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</si>
  <si>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</si>
  <si>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</si>
  <si>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</si>
  <si>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</si>
  <si>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</si>
  <si>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</si>
  <si>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</si>
  <si>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</si>
  <si>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</si>
  <si>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</si>
  <si>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</si>
  <si>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</si>
  <si>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</si>
  <si>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</si>
  <si>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</si>
  <si>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</si>
  <si>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</si>
  <si>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</si>
  <si>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</si>
  <si>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</si>
  <si>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</si>
  <si>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</si>
  <si>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</si>
  <si>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</si>
  <si>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</si>
  <si>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</si>
  <si>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</si>
  <si>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</si>
  <si>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</si>
  <si>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</si>
  <si>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</si>
  <si>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</si>
  <si>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</si>
  <si>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</si>
  <si>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</si>
  <si>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</si>
  <si>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</si>
  <si>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</si>
  <si>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</si>
  <si>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</si>
  <si>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</si>
  <si>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</si>
  <si>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</si>
  <si>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</si>
  <si>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</si>
  <si>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</si>
  <si>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</si>
  <si>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</si>
  <si>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</si>
  <si>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</si>
  <si>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</si>
  <si>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</si>
  <si>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</si>
  <si>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</si>
  <si>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</si>
  <si>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</si>
  <si>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</si>
  <si>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</si>
  <si>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</si>
  <si>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</si>
  <si>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</si>
  <si>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</si>
  <si>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</si>
  <si>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</si>
  <si>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</si>
  <si>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</si>
  <si>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</si>
  <si>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</si>
  <si>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</si>
  <si>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</si>
  <si>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</si>
  <si>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</si>
  <si>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</si>
  <si>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</si>
  <si>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</si>
  <si>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</si>
  <si>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</si>
  <si>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</si>
  <si>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</si>
  <si>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</si>
  <si>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</si>
  <si>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</si>
  <si>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</si>
  <si>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</si>
  <si>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</si>
  <si>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</si>
  <si>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</si>
  <si>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</si>
  <si>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</si>
  <si>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</si>
  <si>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</si>
  <si>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</si>
  <si>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</si>
  <si>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</si>
  <si>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</si>
  <si>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</si>
  <si>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</si>
  <si>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</si>
  <si>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</si>
  <si>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</si>
  <si>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</si>
  <si>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</si>
  <si>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</si>
  <si>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</si>
  <si>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</si>
  <si>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</si>
  <si>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</si>
  <si>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</si>
  <si>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</si>
  <si>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</si>
  <si>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</si>
  <si>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</si>
  <si>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</si>
  <si>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</si>
  <si>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</si>
  <si>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</si>
  <si>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</si>
  <si>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</si>
  <si>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</si>
  <si>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</si>
  <si>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</si>
  <si>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</si>
  <si>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</si>
  <si>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</si>
  <si>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</si>
  <si>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</si>
  <si>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</si>
  <si>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</si>
  <si>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</si>
  <si>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</si>
  <si>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</si>
  <si>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</si>
  <si>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</si>
  <si>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</si>
  <si>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</si>
  <si>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</si>
  <si>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</si>
  <si>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</si>
  <si>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</si>
  <si>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</si>
  <si>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</si>
  <si>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</si>
  <si>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</si>
  <si>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</si>
  <si>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</si>
  <si>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</si>
  <si>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</si>
  <si>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</si>
  <si>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</si>
  <si>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</si>
  <si>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</si>
  <si>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</si>
  <si>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</si>
  <si>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</si>
  <si>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</si>
  <si>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</si>
  <si>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</si>
  <si>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</si>
  <si>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</si>
  <si>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</si>
  <si>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</si>
  <si>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</si>
  <si>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</si>
  <si>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</si>
  <si>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</si>
  <si>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</si>
  <si>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</si>
  <si>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</si>
  <si>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</si>
  <si>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</si>
  <si>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</si>
  <si>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</si>
  <si>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</si>
  <si>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</si>
  <si>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</si>
  <si>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</si>
  <si>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</si>
  <si>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</si>
  <si>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</si>
  <si>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</si>
  <si>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</si>
  <si>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</si>
  <si>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</si>
  <si>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</si>
  <si>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</si>
  <si>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</si>
  <si>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</si>
  <si>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</si>
  <si>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</si>
  <si>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</si>
  <si>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</si>
  <si>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</si>
  <si>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</si>
  <si>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</si>
  <si>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</si>
  <si>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</si>
  <si>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</si>
  <si>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</si>
  <si>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</si>
  <si>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</si>
  <si>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</si>
  <si>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</si>
  <si>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</si>
  <si>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</si>
  <si>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</si>
  <si>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</si>
  <si>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</si>
  <si>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</si>
  <si>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</si>
  <si>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</si>
  <si>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</si>
  <si>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</si>
  <si>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</si>
  <si>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</si>
  <si>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</si>
  <si>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</si>
  <si>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</si>
  <si>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</si>
  <si>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</si>
  <si>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</si>
  <si>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</si>
  <si>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</si>
  <si>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</si>
  <si>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</si>
  <si>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</si>
  <si>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</si>
  <si>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</si>
  <si>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</si>
  <si>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</si>
  <si>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</si>
  <si>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</si>
  <si>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</si>
  <si>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</si>
  <si>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</si>
  <si>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</si>
  <si>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</si>
  <si>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</si>
  <si>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</si>
  <si>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</si>
  <si>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</si>
  <si>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</si>
  <si>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</si>
  <si>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</si>
  <si>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</si>
  <si>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</si>
  <si>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</si>
  <si>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</si>
  <si>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</si>
  <si>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</si>
  <si>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</si>
  <si>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</si>
  <si>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</si>
  <si>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</si>
  <si>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</si>
  <si>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</si>
  <si>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</si>
  <si>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</si>
  <si>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</si>
  <si>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</si>
  <si>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</si>
  <si>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</si>
  <si>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</si>
  <si>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</si>
  <si>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</si>
  <si>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</si>
  <si>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</si>
  <si>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</si>
  <si>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</si>
  <si>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</si>
  <si>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</si>
  <si>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</si>
  <si>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</si>
  <si>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</si>
  <si>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</si>
  <si>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</si>
  <si>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</si>
  <si>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</si>
  <si>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</si>
  <si>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</si>
  <si>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</si>
  <si>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</si>
  <si>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</si>
  <si>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</si>
  <si>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</si>
  <si>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</si>
  <si>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</si>
  <si>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</si>
  <si>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</si>
  <si>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</si>
  <si>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</si>
  <si>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</si>
  <si>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</si>
  <si>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</si>
  <si>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</si>
  <si>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</si>
  <si>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</si>
  <si>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</si>
  <si>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</si>
  <si>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</si>
  <si>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</si>
  <si>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</si>
  <si>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</si>
  <si>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</si>
  <si>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</si>
  <si>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</si>
  <si>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</si>
  <si>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</si>
  <si>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</si>
  <si>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</si>
  <si>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</si>
  <si>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</si>
  <si>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</si>
  <si>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</si>
  <si>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</si>
  <si>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</si>
  <si>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</si>
  <si>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</si>
  <si>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</si>
  <si>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</si>
  <si>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</si>
  <si>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</si>
  <si>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</si>
  <si>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</si>
  <si>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</si>
  <si>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</si>
  <si>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</si>
  <si>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</si>
  <si>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</si>
  <si>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</si>
  <si>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</si>
  <si>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</si>
  <si>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</si>
  <si>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</si>
  <si>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</si>
  <si>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</si>
  <si>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</si>
  <si>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</si>
  <si>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</si>
  <si>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</si>
  <si>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</si>
  <si>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</si>
  <si>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</si>
  <si>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</si>
  <si>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</si>
  <si>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</si>
  <si>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</si>
  <si>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</si>
  <si>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</si>
  <si>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</si>
  <si>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</si>
  <si>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</si>
  <si>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</si>
  <si>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</si>
  <si>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</si>
  <si>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</si>
  <si>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</si>
  <si>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</si>
  <si>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</si>
  <si>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</si>
  <si>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</si>
  <si>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</si>
  <si>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</si>
  <si>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</si>
  <si>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</si>
  <si>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</si>
  <si>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</si>
  <si>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</si>
  <si>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</si>
  <si>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</si>
  <si>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</si>
  <si>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</si>
  <si>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</si>
  <si>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</si>
  <si>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</si>
  <si>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</si>
  <si>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</si>
  <si>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</si>
  <si>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</si>
  <si>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</si>
  <si>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</si>
  <si>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</si>
  <si>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</si>
  <si>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</si>
  <si>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</si>
  <si>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</si>
  <si>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</si>
  <si>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</si>
  <si>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</si>
  <si>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</si>
  <si>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</si>
  <si>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</si>
  <si>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</si>
  <si>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</si>
  <si>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</si>
  <si>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</si>
  <si>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</si>
  <si>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</si>
  <si>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</si>
  <si>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</si>
  <si>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</si>
  <si>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</si>
  <si>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</si>
  <si>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</si>
  <si>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</si>
  <si>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</si>
  <si>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</si>
  <si>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</si>
  <si>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</si>
  <si>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</si>
  <si>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</si>
  <si>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</si>
  <si>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</si>
  <si>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</si>
  <si>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</si>
  <si>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</si>
  <si>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</si>
  <si>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</si>
  <si>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</si>
  <si>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</si>
  <si>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</si>
  <si>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</si>
  <si>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</si>
  <si>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</si>
  <si>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</si>
  <si>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</si>
  <si>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</si>
  <si>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</si>
  <si>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</si>
  <si>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</si>
  <si>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</si>
  <si>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</si>
  <si>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</si>
  <si>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</si>
  <si>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</si>
  <si>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</si>
  <si>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</si>
  <si>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</si>
  <si>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</si>
  <si>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</si>
  <si>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</si>
  <si>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</si>
  <si>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</si>
  <si>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</si>
  <si>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</si>
  <si>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</si>
  <si>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</si>
  <si>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</si>
  <si>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</si>
  <si>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</si>
  <si>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</si>
  <si>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</si>
  <si>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</si>
  <si>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</si>
  <si>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</si>
  <si>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</si>
  <si>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</si>
  <si>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</si>
  <si>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</si>
  <si>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</si>
  <si>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</si>
  <si>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</si>
  <si>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</si>
  <si>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</si>
  <si>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</si>
  <si>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</si>
  <si>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</si>
  <si>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</si>
  <si>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</si>
  <si>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</si>
  <si>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</si>
  <si>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</si>
  <si>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</si>
  <si>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</si>
  <si>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</si>
  <si>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</si>
  <si>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</si>
  <si>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</si>
  <si>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</si>
  <si>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</si>
  <si>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</si>
  <si>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</si>
  <si>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</si>
  <si>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</si>
  <si>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</si>
  <si>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</si>
  <si>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</si>
  <si>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</si>
  <si>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</si>
  <si>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</si>
  <si>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</si>
  <si>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</si>
  <si>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</si>
  <si>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</si>
  <si>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</si>
  <si>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</si>
  <si>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</si>
  <si>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</si>
  <si>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</si>
  <si>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</si>
  <si>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</si>
  <si>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</si>
  <si>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</si>
  <si>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</si>
  <si>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</si>
  <si>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</si>
  <si>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</si>
  <si>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</si>
  <si>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</si>
  <si>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</si>
  <si>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</si>
  <si>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</si>
  <si>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</si>
  <si>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</si>
  <si>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</si>
  <si>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</si>
  <si>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</si>
  <si>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</si>
  <si>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</si>
  <si>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</si>
  <si>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</si>
  <si>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</si>
  <si>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</si>
  <si>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</si>
  <si>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</si>
  <si>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</si>
  <si>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</si>
  <si>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</si>
  <si>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</si>
  <si>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</si>
  <si>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</si>
  <si>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</si>
  <si>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</si>
  <si>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</si>
  <si>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</si>
  <si>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</si>
  <si>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</si>
  <si>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</si>
  <si>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</si>
  <si>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</si>
  <si>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</si>
  <si>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</si>
  <si>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</si>
  <si>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</si>
  <si>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</si>
  <si>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</si>
  <si>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</si>
  <si>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</si>
  <si>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</si>
  <si>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</si>
  <si>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</si>
  <si>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</si>
  <si>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</si>
  <si>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</si>
  <si>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</si>
  <si>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</si>
  <si>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</si>
  <si>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</si>
  <si>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</si>
  <si>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</si>
  <si>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</si>
  <si>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</si>
  <si>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</si>
  <si>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</si>
  <si>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</si>
  <si>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</si>
  <si>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</si>
  <si>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</si>
  <si>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</si>
  <si>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</si>
  <si>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</si>
  <si>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</si>
  <si>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</si>
  <si>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</si>
  <si>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</si>
  <si>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</si>
  <si>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</si>
  <si>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</si>
  <si>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</si>
  <si>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</si>
  <si>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</si>
  <si>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</si>
  <si>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</si>
  <si>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</si>
  <si>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</si>
  <si>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</si>
  <si>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</si>
  <si>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</si>
  <si>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</si>
  <si>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</si>
  <si>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</si>
  <si>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</si>
  <si>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</si>
  <si>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</si>
  <si>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</si>
  <si>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</si>
  <si>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</si>
  <si>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</si>
  <si>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</si>
  <si>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</si>
  <si>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</si>
  <si>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</si>
  <si>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</si>
  <si>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</si>
  <si>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</si>
  <si>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</si>
  <si>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</si>
  <si>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</si>
  <si>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</si>
  <si>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</si>
  <si>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</si>
  <si>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</si>
  <si>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</si>
  <si>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</si>
  <si>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</si>
  <si>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</si>
  <si>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</si>
  <si>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</si>
  <si>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</si>
  <si>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</si>
  <si>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</si>
  <si>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</si>
  <si>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</si>
  <si>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</si>
  <si>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</si>
  <si>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</si>
  <si>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</si>
  <si>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</si>
  <si>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</si>
  <si>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</si>
  <si>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</si>
  <si>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</si>
  <si>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</si>
  <si>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</si>
  <si>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</si>
  <si>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</si>
  <si>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</si>
  <si>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</si>
  <si>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</si>
  <si>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</si>
  <si>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</si>
  <si>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</si>
  <si>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</si>
  <si>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</si>
  <si>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</si>
  <si>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</si>
  <si>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</si>
  <si>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</si>
  <si>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</si>
  <si>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</si>
  <si>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</si>
  <si>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</si>
  <si>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</si>
  <si>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</si>
  <si>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</si>
  <si>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</si>
  <si>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</si>
  <si>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</si>
  <si>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</si>
  <si>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</si>
  <si>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</si>
  <si>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</si>
  <si>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</si>
  <si>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</si>
  <si>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</si>
  <si>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</si>
  <si>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</si>
  <si>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</si>
  <si>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</si>
  <si>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</si>
  <si>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</si>
  <si>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</si>
  <si>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</si>
  <si>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</si>
  <si>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</si>
  <si>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</si>
  <si>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</si>
  <si>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</si>
  <si>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</si>
  <si>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</si>
  <si>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</si>
  <si>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</si>
  <si>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</si>
  <si>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</si>
  <si>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</si>
  <si>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</si>
  <si>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</si>
  <si>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</si>
  <si>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</si>
  <si>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</si>
  <si>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</si>
  <si>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</si>
  <si>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</si>
  <si>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</si>
  <si>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</si>
  <si>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</si>
  <si>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</si>
  <si>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</si>
  <si>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</si>
  <si>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</si>
  <si>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</si>
  <si>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</si>
  <si>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</si>
  <si>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</si>
  <si>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</si>
  <si>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</si>
  <si>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</si>
  <si>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</si>
  <si>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</si>
  <si>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</si>
  <si>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</si>
  <si>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</si>
  <si>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</si>
  <si>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</si>
  <si>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</si>
  <si>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</si>
  <si>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</si>
  <si>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</si>
  <si>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</si>
  <si>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</si>
  <si>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</si>
  <si>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</si>
  <si>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</si>
  <si>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</si>
  <si>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</si>
  <si>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</si>
  <si>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</si>
  <si>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</si>
  <si>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</si>
  <si>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</si>
  <si>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</si>
  <si>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</si>
  <si>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</si>
  <si>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</si>
  <si>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</si>
  <si>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</si>
  <si>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</si>
  <si>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</si>
  <si>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</si>
  <si>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</si>
  <si>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</si>
  <si>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</si>
  <si>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</si>
  <si>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</si>
  <si>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</si>
  <si>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</si>
  <si>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</si>
  <si>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</si>
  <si>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</si>
  <si>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</si>
  <si>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</si>
  <si>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</si>
  <si>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</si>
  <si>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</si>
  <si>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</si>
  <si>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</si>
  <si>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</si>
  <si>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</si>
  <si>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</si>
  <si>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</si>
  <si>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</si>
  <si>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</si>
  <si>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</si>
  <si>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</si>
  <si>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</si>
  <si>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</si>
  <si>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</si>
  <si>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</si>
  <si>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</si>
  <si>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</si>
  <si>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</si>
  <si>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</si>
  <si>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</si>
  <si>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</si>
  <si>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</si>
  <si>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</si>
  <si>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</si>
  <si>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</si>
  <si>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</si>
  <si>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</si>
  <si>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</si>
  <si>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</si>
  <si>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</si>
  <si>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</si>
  <si>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</si>
  <si>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</si>
  <si>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</si>
  <si>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</si>
  <si>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</si>
  <si>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</si>
  <si>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</si>
  <si>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</si>
  <si>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</si>
  <si>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</si>
  <si>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</si>
  <si>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</si>
  <si>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</si>
  <si>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</si>
  <si>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</si>
  <si>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</si>
  <si>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</si>
  <si>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</si>
  <si>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</si>
  <si>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</si>
  <si>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</si>
  <si>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</si>
  <si>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</si>
  <si>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</si>
  <si>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</si>
  <si>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</si>
  <si>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</si>
  <si>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</si>
  <si>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</si>
  <si>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</si>
  <si>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</si>
  <si>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</si>
  <si>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</si>
  <si>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</si>
  <si>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</si>
  <si>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</si>
  <si>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</si>
  <si>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</si>
  <si>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</si>
  <si>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</si>
  <si>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</si>
  <si>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</si>
  <si>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</si>
  <si>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</si>
  <si>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</si>
  <si>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</si>
  <si>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</si>
  <si>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</si>
  <si>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</si>
  <si>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</si>
  <si>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</si>
  <si>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</si>
  <si>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</si>
  <si>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</si>
  <si>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</si>
  <si>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</si>
  <si>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</si>
  <si>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</si>
  <si>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</si>
  <si>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</si>
  <si>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</si>
  <si>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</si>
  <si>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</si>
  <si>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</si>
  <si>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</si>
  <si>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</si>
  <si>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</si>
  <si>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</si>
  <si>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</si>
  <si>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</si>
  <si>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</si>
  <si>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</si>
  <si>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</si>
  <si>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</si>
  <si>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</si>
  <si>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</si>
  <si>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</si>
  <si>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</si>
  <si>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</si>
  <si>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</si>
  <si>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</si>
  <si>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</si>
  <si>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</si>
  <si>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</si>
  <si>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</si>
  <si>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</si>
  <si>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</si>
  <si>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</si>
  <si>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</si>
  <si>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</si>
  <si>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</si>
  <si>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</si>
  <si>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</si>
  <si>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</si>
  <si>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</si>
  <si>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</si>
  <si>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</si>
  <si>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</si>
  <si>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</si>
  <si>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</si>
  <si>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</si>
  <si>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</si>
  <si>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</si>
  <si>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</si>
  <si>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</si>
  <si>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</si>
  <si>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</si>
  <si>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</si>
  <si>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</si>
  <si>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</si>
  <si>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</si>
  <si>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</si>
  <si>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</si>
  <si>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</si>
  <si>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</si>
  <si>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</si>
  <si>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</si>
  <si>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</si>
  <si>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</si>
  <si>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</si>
  <si>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</si>
  <si>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</si>
  <si>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</si>
  <si>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</si>
  <si>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</si>
  <si>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</si>
  <si>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</si>
  <si>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</si>
  <si>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</si>
  <si>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</si>
  <si>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</si>
  <si>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</si>
  <si>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</si>
  <si>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</si>
  <si>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</si>
  <si>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</si>
  <si>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</si>
  <si>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</si>
  <si>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</si>
  <si>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</si>
  <si>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</si>
  <si>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</si>
  <si>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</si>
  <si>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</si>
  <si>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</si>
  <si>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</si>
  <si>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</si>
  <si>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</si>
  <si>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</si>
  <si>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</si>
  <si>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</si>
  <si>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</si>
  <si>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</si>
  <si>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</si>
  <si>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</si>
  <si>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</si>
  <si>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</si>
  <si>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</si>
  <si>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</si>
  <si>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</si>
  <si>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</si>
  <si>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</si>
  <si>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</si>
  <si>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</si>
  <si>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</si>
  <si>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</si>
  <si>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</si>
  <si>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</si>
  <si>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</si>
  <si>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</si>
  <si>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</si>
  <si>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</si>
  <si>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</si>
  <si>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</si>
  <si>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</si>
  <si>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</si>
  <si>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</si>
  <si>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</si>
  <si>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</si>
  <si>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</si>
  <si>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</si>
  <si>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</si>
  <si>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</si>
  <si>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</si>
  <si>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</si>
  <si>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</si>
  <si>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</si>
  <si>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</si>
  <si>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</si>
  <si>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</si>
  <si>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</si>
  <si>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</si>
  <si>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</si>
  <si>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</si>
  <si>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</si>
  <si>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</si>
  <si>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</si>
  <si>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</si>
  <si>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</si>
  <si>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</si>
  <si>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</si>
  <si>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</si>
  <si>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</si>
  <si>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</si>
  <si>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</si>
  <si>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</si>
  <si>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</si>
  <si>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</si>
  <si>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</si>
  <si>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</si>
  <si>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</si>
  <si>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</si>
  <si>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</si>
  <si>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</si>
  <si>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</si>
  <si>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</si>
  <si>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</si>
  <si>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</si>
  <si>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</si>
  <si>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</si>
  <si>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</si>
  <si>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</si>
  <si>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</si>
  <si>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</si>
  <si>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</si>
  <si>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</si>
  <si>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</si>
  <si>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</si>
  <si>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</si>
  <si>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</si>
  <si>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</si>
  <si>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</si>
  <si>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</si>
  <si>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</si>
  <si>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</si>
  <si>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</si>
  <si>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</si>
  <si>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</si>
  <si>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</si>
  <si>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</si>
  <si>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</si>
  <si>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</si>
  <si>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</si>
  <si>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</si>
  <si>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</si>
  <si>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</si>
  <si>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</si>
  <si>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</si>
  <si>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</si>
  <si>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</si>
  <si>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</si>
  <si>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</si>
  <si>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</si>
  <si>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</si>
  <si>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</si>
  <si>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</si>
  <si>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</si>
  <si>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</si>
  <si>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</si>
  <si>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</si>
  <si>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</si>
  <si>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</si>
  <si>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</si>
  <si>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</si>
  <si>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</si>
  <si>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</si>
  <si>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</si>
  <si>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</si>
  <si>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</si>
  <si>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</si>
  <si>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</si>
  <si>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</si>
  <si>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</si>
  <si>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</si>
  <si>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</si>
  <si>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</si>
  <si>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</si>
  <si>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</si>
  <si>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</si>
  <si>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</si>
  <si>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</si>
  <si>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</si>
  <si>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</si>
  <si>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</si>
  <si>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</si>
  <si>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</si>
  <si>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</si>
  <si>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</si>
  <si>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</si>
  <si>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</si>
  <si>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</si>
  <si>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</si>
  <si>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</si>
  <si>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</si>
  <si>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</si>
  <si>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</si>
  <si>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</si>
  <si>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</si>
  <si>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</si>
  <si>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</si>
  <si>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</si>
  <si>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</si>
  <si>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</si>
  <si>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</si>
  <si>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</si>
  <si>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</si>
  <si>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</si>
  <si>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</si>
  <si>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</si>
  <si>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</si>
  <si>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</si>
  <si>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</si>
  <si>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</si>
  <si>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</si>
  <si>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</si>
  <si>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</si>
  <si>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</si>
  <si>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</si>
  <si>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</si>
  <si>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</si>
  <si>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</si>
  <si>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</si>
  <si>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</si>
  <si>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</si>
  <si>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</si>
  <si>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</si>
  <si>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</si>
  <si>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</si>
  <si>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</si>
  <si>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</si>
  <si>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</si>
  <si>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</si>
  <si>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</si>
  <si>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</si>
  <si>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</si>
  <si>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</si>
  <si>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</si>
  <si>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</si>
  <si>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</si>
  <si>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</si>
  <si>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</si>
  <si>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</si>
  <si>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</si>
  <si>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</si>
  <si>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</si>
  <si>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</si>
  <si>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</si>
  <si>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</si>
  <si>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</si>
  <si>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</si>
  <si>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</si>
  <si>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</si>
  <si>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</si>
  <si>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</si>
  <si>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</si>
  <si>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</si>
  <si>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</si>
  <si>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</si>
  <si>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</si>
  <si>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</si>
  <si>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</si>
  <si>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</si>
  <si>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</si>
  <si>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</si>
  <si>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</si>
  <si>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</si>
  <si>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</si>
  <si>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</si>
  <si>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</si>
  <si>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</si>
  <si>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</si>
  <si>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</si>
  <si>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</si>
  <si>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</si>
  <si>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</si>
  <si>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</si>
  <si>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</si>
  <si>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</si>
  <si>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</si>
  <si>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</si>
  <si>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</si>
  <si>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</si>
  <si>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</si>
  <si>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</si>
  <si>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</si>
  <si>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</si>
  <si>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</si>
  <si>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</si>
  <si>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</si>
  <si>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</si>
  <si>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</si>
  <si>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</si>
  <si>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</si>
  <si>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</si>
  <si>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</si>
  <si>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</si>
  <si>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</si>
  <si>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</si>
  <si>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</si>
  <si>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</si>
  <si>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</si>
  <si>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</si>
  <si>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</si>
  <si>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</si>
  <si>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</si>
  <si>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</si>
  <si>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</si>
  <si>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</si>
  <si>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</si>
  <si>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</si>
  <si>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</si>
  <si>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</si>
  <si>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</si>
  <si>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</si>
  <si>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</si>
  <si>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</si>
  <si>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</si>
  <si>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</si>
  <si>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</si>
  <si>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</si>
  <si>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</si>
  <si>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</si>
  <si>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</si>
  <si>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</si>
  <si>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</si>
  <si>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</si>
  <si>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</si>
  <si>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</si>
  <si>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</si>
  <si>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</si>
  <si>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</si>
  <si>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</si>
  <si>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</si>
  <si>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</si>
  <si>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</si>
  <si>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</si>
  <si>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</si>
  <si>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</si>
  <si>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</si>
  <si>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</si>
  <si>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</si>
  <si>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</si>
  <si>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</si>
  <si>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</si>
  <si>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</si>
  <si>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</si>
  <si>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</si>
  <si>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</si>
  <si>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</si>
  <si>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</si>
  <si>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</si>
  <si>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</si>
  <si>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</si>
  <si>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</si>
  <si>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</si>
  <si>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</si>
  <si>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</si>
  <si>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</si>
  <si>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</si>
  <si>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</si>
  <si>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</si>
  <si>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</si>
  <si>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</si>
  <si>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</si>
  <si>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</si>
  <si>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</si>
  <si>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</si>
  <si>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</si>
  <si>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</si>
  <si>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</si>
  <si>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</si>
  <si>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</si>
  <si>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</si>
  <si>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</si>
  <si>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</si>
  <si>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</si>
  <si>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</si>
  <si>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</si>
  <si>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</si>
  <si>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</si>
  <si>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</si>
  <si>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</si>
  <si>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</si>
  <si>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</si>
  <si>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</si>
  <si>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</si>
  <si>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</si>
  <si>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</si>
  <si>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</si>
  <si>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</si>
  <si>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</si>
  <si>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</si>
  <si>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</si>
  <si>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</si>
  <si>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</si>
  <si>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</si>
  <si>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</si>
  <si>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</si>
  <si>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</si>
  <si>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</si>
  <si>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</si>
  <si>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</si>
  <si>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</si>
  <si>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</si>
  <si>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</si>
  <si>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</si>
  <si>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</si>
  <si>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</si>
  <si>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</si>
  <si>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</si>
  <si>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</si>
  <si>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</si>
  <si>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</si>
  <si>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</si>
  <si>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</si>
  <si>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</si>
  <si>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</si>
  <si>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</si>
  <si>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</si>
  <si>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</si>
  <si>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</si>
  <si>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</si>
  <si>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</si>
  <si>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</si>
  <si>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</si>
  <si>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</si>
  <si>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</si>
  <si>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</si>
  <si>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</si>
  <si>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</si>
  <si>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</si>
  <si>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</si>
  <si>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</si>
  <si>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</si>
  <si>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</si>
  <si>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</si>
  <si>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</si>
  <si>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</si>
  <si>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</si>
  <si>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</si>
  <si>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</si>
  <si>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</si>
  <si>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</si>
  <si>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</si>
  <si>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</si>
  <si>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</si>
  <si>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</si>
  <si>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</si>
  <si>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</si>
  <si>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</si>
  <si>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</si>
  <si>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</si>
  <si>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</si>
  <si>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</si>
  <si>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</si>
  <si>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</si>
  <si>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</si>
  <si>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</si>
  <si>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</si>
  <si>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</si>
  <si>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</si>
  <si>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</si>
  <si>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</si>
  <si>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</si>
  <si>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</si>
  <si>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</si>
  <si>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</si>
  <si>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</si>
  <si>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</si>
  <si>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</si>
  <si>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</si>
  <si>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</si>
  <si>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</si>
  <si>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</si>
  <si>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</si>
  <si>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</si>
  <si>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</si>
  <si>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</si>
  <si>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</si>
  <si>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</si>
  <si>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</si>
  <si>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</si>
  <si>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</si>
  <si>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</si>
  <si>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</si>
  <si>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</si>
  <si>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</si>
  <si>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</si>
  <si>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</si>
  <si>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</si>
  <si>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</si>
  <si>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</si>
  <si>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</si>
  <si>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</si>
  <si>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</si>
  <si>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</si>
  <si>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</si>
  <si>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</si>
  <si>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</si>
  <si>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</si>
  <si>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</si>
  <si>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</si>
  <si>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</si>
  <si>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</si>
  <si>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</si>
  <si>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</si>
  <si>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</si>
  <si>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</si>
  <si>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</si>
  <si>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</si>
  <si>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</si>
  <si>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</si>
  <si>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</si>
  <si>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</si>
  <si>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</si>
  <si>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</si>
  <si>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</si>
  <si>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</si>
  <si>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</si>
  <si>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</si>
  <si>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</si>
  <si>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</si>
  <si>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</si>
  <si>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</si>
  <si>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</si>
  <si>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</si>
  <si>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</si>
  <si>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</si>
  <si>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</si>
  <si>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</si>
  <si>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</si>
  <si>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</si>
  <si>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</si>
  <si>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</si>
  <si>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</si>
  <si>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</si>
  <si>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</si>
  <si>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</si>
  <si>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</si>
  <si>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</si>
  <si>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</si>
  <si>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</si>
  <si>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</si>
  <si>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</si>
  <si>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</si>
  <si>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</si>
  <si>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</si>
  <si>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</si>
  <si>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</si>
  <si>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</si>
  <si>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</si>
  <si>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</si>
  <si>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</si>
  <si>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</si>
  <si>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</si>
  <si>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</si>
  <si>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</si>
  <si>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</si>
  <si>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</si>
  <si>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</si>
  <si>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</si>
  <si>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</si>
  <si>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</si>
  <si>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</si>
  <si>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</si>
  <si>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</si>
  <si>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</si>
  <si>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</si>
  <si>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</si>
  <si>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</si>
  <si>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</si>
  <si>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</si>
  <si>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</si>
  <si>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</si>
  <si>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</si>
  <si>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</si>
  <si>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</si>
  <si>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</si>
  <si>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</si>
  <si>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</si>
  <si>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</si>
  <si>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</si>
  <si>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</si>
  <si>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</si>
  <si>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</si>
  <si>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</si>
  <si>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</si>
  <si>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</si>
  <si>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</si>
  <si>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</si>
  <si>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</si>
  <si>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</si>
  <si>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</si>
  <si>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</si>
  <si>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</si>
  <si>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</si>
  <si>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</si>
  <si>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</si>
  <si>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</si>
  <si>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</si>
  <si>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</si>
  <si>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</si>
  <si>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</si>
  <si>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</si>
  <si>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</si>
  <si>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</si>
  <si>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</si>
  <si>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</si>
  <si>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</si>
  <si>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</si>
  <si>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</si>
  <si>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</si>
  <si>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</si>
  <si>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</si>
  <si>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</si>
  <si>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</si>
  <si>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</si>
  <si>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</si>
  <si>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</si>
  <si>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</si>
  <si>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</si>
  <si>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</si>
  <si>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</si>
  <si>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</si>
  <si>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</si>
  <si>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</si>
  <si>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</si>
  <si>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</si>
  <si>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</si>
  <si>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</si>
  <si>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</si>
  <si>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</si>
  <si>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</si>
  <si>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</si>
  <si>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</si>
  <si>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</si>
  <si>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</si>
  <si>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</si>
  <si>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</si>
  <si>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</si>
  <si>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</si>
  <si>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</si>
  <si>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</si>
  <si>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</si>
  <si>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</si>
  <si>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</si>
  <si>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</si>
  <si>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</si>
  <si>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</si>
  <si>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</si>
  <si>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</si>
  <si>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</si>
  <si>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</si>
  <si>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</si>
  <si>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</si>
  <si>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</si>
  <si>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</si>
  <si>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</si>
  <si>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</si>
  <si>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</si>
  <si>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</si>
  <si>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</si>
  <si>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</si>
  <si>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</si>
  <si>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</si>
  <si>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</si>
  <si>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</si>
  <si>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</si>
  <si>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</si>
  <si>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</si>
  <si>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</si>
  <si>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</si>
  <si>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</si>
  <si>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</si>
  <si>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</si>
  <si>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</si>
  <si>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</si>
  <si>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</si>
  <si>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</si>
  <si>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</si>
  <si>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</si>
  <si>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</si>
  <si>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</si>
  <si>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</si>
  <si>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</si>
  <si>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</si>
  <si>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</si>
  <si>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</si>
  <si>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</si>
  <si>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</si>
  <si>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</si>
  <si>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</si>
  <si>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</si>
  <si>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</si>
  <si>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</si>
  <si>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</si>
  <si>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</si>
  <si>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</si>
  <si>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</si>
  <si>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</si>
  <si>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</si>
  <si>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</si>
  <si>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</si>
  <si>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</si>
  <si>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</si>
  <si>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</si>
  <si>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</si>
  <si>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</si>
  <si>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</si>
  <si>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</si>
  <si>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</si>
  <si>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</si>
  <si>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</si>
  <si>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</si>
  <si>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</si>
  <si>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</si>
  <si>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</si>
  <si>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</si>
  <si>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</si>
  <si>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</si>
  <si>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</si>
  <si>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</si>
  <si>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</si>
  <si>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</si>
  <si>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</si>
  <si>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</si>
  <si>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</si>
  <si>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</si>
  <si>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</si>
  <si>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</si>
  <si>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</si>
  <si>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</si>
  <si>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</si>
  <si>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</si>
  <si>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</si>
  <si>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</si>
  <si>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</si>
  <si>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</si>
  <si>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</si>
  <si>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</si>
  <si>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</si>
  <si>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</si>
  <si>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</si>
  <si>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</si>
  <si>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</si>
  <si>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</si>
  <si>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</si>
  <si>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</si>
  <si>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</si>
  <si>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</si>
  <si>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</si>
  <si>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</si>
  <si>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</si>
  <si>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</si>
  <si>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</si>
  <si>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</si>
  <si>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</si>
  <si>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</si>
  <si>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</si>
  <si>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</si>
  <si>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</si>
  <si>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</si>
  <si>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</si>
  <si>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</si>
  <si>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</si>
  <si>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</si>
  <si>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</si>
  <si>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</si>
  <si>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</si>
  <si>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</si>
  <si>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</si>
  <si>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</si>
  <si>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</si>
  <si>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</si>
  <si>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</si>
  <si>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</si>
  <si>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</si>
  <si>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</si>
  <si>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</si>
  <si>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</si>
  <si>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</si>
  <si>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</si>
  <si>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</si>
  <si>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</si>
  <si>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</si>
  <si>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</si>
  <si>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</si>
  <si>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</si>
  <si>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</si>
  <si>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</si>
  <si>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</si>
  <si>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</si>
  <si>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</si>
  <si>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</si>
  <si>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</si>
  <si>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</si>
  <si>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</si>
  <si>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</si>
  <si>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</si>
  <si>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</si>
  <si>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</si>
  <si>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</si>
  <si>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</si>
  <si>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</si>
  <si>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</si>
  <si>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</si>
  <si>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</si>
  <si>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</si>
  <si>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</si>
  <si>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</si>
  <si>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</si>
  <si>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</si>
  <si>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</si>
  <si>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</si>
  <si>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</si>
  <si>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</si>
  <si>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</si>
  <si>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</si>
  <si>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</si>
  <si>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</si>
  <si>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</si>
  <si>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</si>
  <si>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</si>
  <si>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</si>
  <si>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</si>
  <si>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</si>
  <si>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</si>
  <si>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</si>
  <si>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</si>
  <si>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</si>
  <si>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</si>
  <si>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</si>
  <si>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</si>
  <si>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</si>
  <si>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</si>
  <si>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</si>
  <si>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</si>
  <si>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</si>
  <si>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</si>
  <si>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</si>
  <si>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</si>
  <si>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</si>
  <si>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</si>
  <si>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</si>
  <si>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</si>
  <si>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</si>
  <si>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</si>
  <si>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</si>
  <si>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</si>
  <si>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</si>
  <si>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</si>
  <si>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</si>
  <si>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</si>
  <si>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</si>
  <si>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</si>
  <si>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</si>
  <si>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</si>
  <si>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</si>
  <si>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</si>
  <si>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</si>
  <si>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</si>
  <si>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</si>
  <si>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</si>
  <si>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</si>
  <si>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</si>
  <si>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</si>
  <si>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</si>
  <si>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</si>
  <si>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</si>
  <si>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</si>
  <si>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</si>
  <si>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</si>
  <si>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</si>
  <si>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</si>
  <si>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</si>
  <si>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</si>
  <si>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</si>
  <si>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</si>
  <si>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</si>
  <si>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</si>
  <si>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</si>
  <si>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</si>
  <si>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</si>
  <si>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</si>
  <si>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</si>
  <si>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</si>
  <si>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</si>
  <si>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</si>
  <si>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</si>
  <si>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</si>
  <si>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</si>
  <si>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</si>
  <si>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</si>
  <si>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</si>
  <si>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</si>
  <si>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</si>
  <si>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</si>
  <si>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</si>
  <si>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</si>
  <si>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</si>
  <si>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</si>
  <si>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</si>
  <si>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</si>
  <si>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</si>
  <si>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</si>
  <si>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</si>
  <si>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</si>
  <si>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</si>
  <si>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</si>
  <si>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</si>
  <si>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</si>
  <si>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</si>
  <si>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</si>
  <si>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</si>
  <si>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</si>
  <si>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</si>
  <si>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</si>
  <si>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</si>
  <si>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</si>
  <si>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</si>
  <si>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</si>
  <si>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</si>
  <si>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</si>
  <si>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</si>
  <si>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</si>
  <si>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</si>
  <si>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</si>
  <si>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</si>
  <si>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</si>
  <si>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</si>
  <si>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</si>
  <si>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</si>
  <si>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</si>
  <si>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</si>
  <si>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</si>
  <si>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</si>
  <si>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</si>
  <si>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</si>
  <si>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</si>
  <si>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</si>
  <si>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</si>
  <si>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</si>
  <si>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</si>
  <si>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</si>
  <si>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</si>
  <si>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</si>
  <si>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</si>
  <si>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</si>
  <si>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</si>
  <si>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</si>
  <si>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</si>
  <si>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</si>
  <si>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</si>
  <si>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</si>
  <si>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</si>
  <si>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</si>
  <si>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</si>
  <si>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</si>
  <si>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</si>
  <si>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</si>
  <si>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</si>
  <si>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</si>
  <si>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</si>
  <si>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</si>
  <si>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</si>
  <si>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</si>
  <si>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</si>
  <si>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</si>
  <si>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</si>
  <si>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</si>
  <si>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</si>
  <si>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</si>
  <si>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</si>
  <si>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</si>
  <si>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</si>
  <si>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</si>
  <si>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</si>
  <si>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</si>
  <si>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</si>
  <si>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</si>
  <si>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</si>
  <si>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</si>
  <si>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</si>
  <si>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</si>
  <si>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</si>
  <si>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</si>
  <si>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</si>
  <si>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</si>
  <si>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</si>
  <si>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</si>
  <si>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</si>
  <si>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</si>
  <si>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</si>
  <si>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</si>
  <si>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</si>
  <si>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</si>
  <si>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</si>
  <si>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</si>
  <si>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</si>
  <si>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</si>
  <si>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</si>
  <si>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</si>
  <si>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</si>
  <si>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</si>
  <si>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</si>
  <si>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</si>
  <si>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</si>
  <si>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</si>
  <si>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</si>
  <si>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</si>
  <si>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</si>
  <si>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</si>
  <si>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</si>
  <si>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</si>
  <si>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</si>
  <si>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</si>
  <si>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</si>
  <si>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</si>
  <si>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</si>
  <si>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</si>
  <si>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</si>
  <si>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</si>
  <si>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</si>
  <si>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</si>
  <si>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</si>
  <si>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</si>
  <si>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</si>
  <si>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</si>
  <si>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</si>
  <si>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</si>
  <si>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</si>
  <si>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</si>
  <si>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</si>
  <si>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</si>
  <si>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</si>
  <si>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</si>
  <si>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</si>
  <si>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</si>
  <si>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</si>
  <si>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</si>
  <si>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</si>
  <si>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</si>
  <si>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</si>
  <si>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</si>
  <si>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</si>
  <si>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</si>
  <si>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</si>
  <si>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</si>
  <si>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</si>
  <si>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</si>
  <si>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</si>
  <si>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</si>
  <si>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</si>
  <si>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</si>
  <si>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</si>
  <si>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</si>
  <si>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</si>
  <si>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</si>
  <si>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</si>
  <si>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</si>
  <si>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</si>
  <si>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</si>
  <si>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</si>
  <si>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</si>
  <si>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</si>
  <si>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</si>
  <si>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</si>
  <si>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</si>
  <si>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</si>
  <si>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</si>
  <si>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</si>
  <si>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</si>
  <si>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</si>
  <si>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</si>
  <si>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</si>
  <si>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</si>
  <si>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</si>
  <si>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</si>
  <si>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</si>
  <si>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</si>
  <si>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</si>
  <si>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</si>
  <si>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</si>
  <si>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</si>
  <si>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</si>
  <si>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</si>
  <si>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</si>
  <si>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</si>
  <si>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</si>
  <si>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</si>
  <si>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</si>
  <si>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</si>
  <si>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</si>
  <si>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</si>
  <si>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</si>
  <si>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</si>
  <si>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</si>
  <si>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</si>
  <si>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</si>
  <si>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</si>
  <si>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</si>
  <si>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</si>
  <si>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</si>
  <si>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</si>
  <si>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</si>
  <si>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</si>
  <si>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</si>
  <si>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</si>
  <si>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</si>
  <si>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</si>
  <si>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</si>
  <si>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</si>
  <si>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</si>
  <si>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</si>
  <si>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</si>
  <si>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</si>
  <si>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</si>
  <si>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</si>
  <si>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</si>
  <si>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</si>
  <si>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</si>
  <si>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</si>
  <si>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</si>
  <si>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</si>
  <si>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</si>
  <si>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</si>
  <si>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</si>
  <si>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</si>
  <si>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</si>
  <si>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</si>
  <si>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</si>
  <si>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</si>
  <si>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</si>
  <si>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</si>
  <si>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</si>
  <si>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</si>
  <si>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</si>
  <si>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</si>
  <si>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</si>
  <si>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</si>
  <si>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</si>
  <si>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</si>
  <si>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</si>
  <si>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</si>
  <si>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</si>
  <si>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</si>
  <si>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</si>
  <si>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</si>
  <si>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</si>
  <si>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</si>
  <si>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</si>
  <si>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</si>
  <si>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</si>
  <si>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</si>
  <si>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</si>
  <si>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</si>
  <si>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</si>
  <si>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</si>
  <si>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</si>
  <si>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</si>
  <si>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</si>
  <si>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</si>
  <si>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</si>
  <si>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</si>
  <si>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</si>
  <si>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</si>
  <si>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</si>
  <si>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</si>
  <si>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</si>
  <si>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</si>
  <si>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</si>
  <si>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</si>
  <si>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</si>
  <si>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</si>
  <si>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</si>
  <si>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</si>
  <si>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</si>
  <si>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</si>
  <si>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</si>
  <si>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</si>
  <si>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</si>
  <si>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</si>
  <si>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</si>
  <si>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</si>
  <si>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</si>
  <si>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</si>
  <si>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</si>
  <si>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</si>
  <si>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</si>
  <si>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</si>
  <si>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</si>
  <si>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</si>
  <si>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</si>
  <si>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</si>
  <si>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</si>
  <si>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</si>
  <si>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</si>
  <si>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</si>
  <si>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</si>
  <si>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</si>
  <si>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</si>
  <si>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</si>
  <si>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</si>
  <si>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</si>
  <si>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</si>
  <si>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</si>
  <si>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</si>
  <si>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</si>
  <si>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</si>
  <si>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</si>
  <si>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</si>
  <si>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</si>
  <si>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</si>
  <si>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</si>
  <si>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</si>
  <si>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</si>
  <si>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</si>
  <si>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</si>
  <si>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</si>
  <si>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</si>
  <si>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</si>
  <si>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</si>
  <si>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</si>
  <si>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</si>
  <si>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</si>
  <si>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</si>
  <si>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</si>
  <si>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</si>
  <si>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</si>
  <si>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</si>
  <si>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</si>
  <si>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</si>
  <si>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</si>
  <si>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</si>
  <si>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</si>
  <si>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</si>
  <si>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</si>
  <si>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</si>
  <si>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</si>
  <si>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</si>
  <si>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</si>
  <si>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</si>
  <si>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</si>
  <si>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</si>
  <si>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</si>
  <si>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</si>
  <si>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</si>
  <si>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</si>
  <si>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</si>
  <si>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</si>
  <si>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</si>
  <si>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</si>
  <si>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</si>
  <si>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</si>
  <si>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</si>
  <si>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</si>
  <si>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</si>
  <si>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</si>
  <si>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</si>
  <si>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</si>
  <si>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</si>
  <si>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</si>
  <si>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</si>
  <si>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</si>
  <si>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</si>
  <si>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</si>
  <si>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</si>
  <si>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</si>
  <si>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</si>
  <si>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</si>
  <si>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</si>
  <si>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</si>
  <si>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</si>
  <si>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</si>
  <si>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</si>
  <si>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</si>
  <si>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</si>
  <si>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</si>
  <si>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</si>
  <si>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</si>
  <si>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</si>
  <si>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</si>
  <si>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</si>
  <si>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</si>
  <si>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</si>
  <si>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</si>
  <si>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</si>
  <si>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</si>
  <si>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</si>
  <si>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</si>
  <si>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</si>
  <si>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</si>
  <si>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</si>
  <si>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</si>
  <si>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</si>
  <si>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</si>
  <si>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</si>
  <si>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</si>
  <si>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</si>
  <si>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</si>
  <si>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</si>
  <si>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</si>
  <si>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</si>
  <si>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</si>
  <si>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</si>
  <si>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</si>
  <si>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</si>
  <si>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</si>
  <si>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</si>
  <si>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</si>
  <si>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</si>
  <si>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</si>
  <si>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</si>
  <si>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</si>
  <si>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</si>
  <si>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</si>
  <si>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</si>
  <si>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</si>
  <si>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</si>
  <si>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</si>
  <si>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</si>
  <si>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</si>
  <si>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</si>
  <si>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</si>
  <si>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</si>
  <si>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</si>
  <si>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</si>
  <si>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</si>
  <si>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</si>
  <si>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</si>
  <si>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</si>
  <si>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</si>
  <si>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</si>
  <si>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</si>
  <si>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</si>
  <si>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</si>
  <si>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</si>
  <si>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</si>
  <si>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</si>
  <si>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</si>
  <si>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</si>
  <si>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</si>
  <si>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</si>
  <si>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</si>
  <si>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</si>
  <si>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</si>
  <si>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</si>
  <si>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</si>
  <si>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</si>
  <si>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</si>
  <si>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</si>
  <si>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</si>
  <si>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</si>
  <si>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</si>
  <si>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</si>
  <si>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</si>
  <si>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</si>
  <si>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</si>
  <si>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</si>
  <si>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</si>
  <si>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</si>
  <si>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</si>
  <si>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</si>
  <si>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</si>
  <si>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</si>
  <si>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</si>
  <si>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</si>
  <si>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</si>
  <si>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</si>
  <si>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</si>
  <si>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</si>
  <si>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</si>
  <si>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</si>
  <si>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</si>
  <si>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</si>
  <si>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</si>
  <si>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</si>
  <si>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</si>
  <si>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</si>
  <si>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</si>
  <si>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</si>
  <si>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</si>
  <si>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</si>
  <si>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</si>
  <si>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</si>
  <si>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</si>
  <si>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</si>
  <si>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</si>
  <si>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</si>
  <si>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</si>
  <si>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</si>
  <si>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</si>
  <si>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</si>
  <si>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</si>
  <si>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</si>
  <si>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</si>
  <si>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</si>
  <si>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</si>
  <si>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</si>
  <si>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</si>
  <si>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</si>
  <si>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</si>
  <si>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</si>
  <si>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</si>
  <si>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</si>
  <si>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</si>
  <si>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</si>
  <si>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</si>
  <si>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</si>
  <si>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</si>
  <si>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</si>
  <si>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</si>
  <si>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</si>
  <si>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</si>
  <si>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</si>
  <si>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</si>
  <si>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</si>
  <si>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</si>
  <si>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</si>
  <si>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</si>
  <si>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</si>
  <si>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</si>
  <si>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</si>
  <si>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</si>
  <si>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</si>
  <si>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</si>
  <si>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</si>
  <si>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</si>
  <si>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</si>
  <si>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</si>
  <si>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</si>
  <si>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</si>
  <si>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</si>
  <si>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</si>
  <si>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</si>
  <si>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</si>
  <si>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</si>
  <si>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</si>
  <si>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</si>
  <si>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</si>
  <si>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</si>
  <si>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</si>
  <si>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</si>
  <si>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</si>
  <si>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</si>
  <si>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</si>
  <si>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</si>
  <si>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</si>
  <si>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</si>
  <si>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</si>
  <si>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</si>
  <si>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</si>
  <si>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</si>
  <si>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</si>
  <si>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</si>
  <si>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</si>
  <si>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</si>
  <si>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</si>
  <si>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</si>
  <si>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</si>
  <si>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</si>
  <si>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</si>
  <si>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</si>
  <si>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</si>
  <si>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</si>
  <si>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</si>
  <si>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</si>
  <si>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</si>
  <si>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</si>
  <si>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</si>
  <si>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</si>
  <si>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</si>
  <si>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</si>
  <si>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</si>
  <si>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</si>
  <si>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</si>
  <si>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</si>
  <si>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</si>
  <si>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</si>
  <si>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</si>
  <si>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</si>
  <si>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</si>
  <si>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</si>
  <si>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</si>
  <si>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</si>
  <si>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</si>
  <si>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</si>
  <si>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</si>
  <si>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</si>
  <si>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</si>
  <si>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</si>
  <si>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</si>
  <si>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</si>
  <si>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</si>
  <si>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</si>
  <si>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</si>
  <si>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</si>
  <si>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</si>
  <si>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</si>
  <si>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</si>
  <si>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</si>
  <si>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</si>
  <si>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</si>
  <si>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</si>
  <si>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</si>
  <si>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</si>
  <si>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</si>
  <si>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</si>
  <si>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</si>
  <si>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</si>
  <si>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</si>
  <si>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</si>
  <si>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</si>
  <si>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</si>
  <si>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</si>
  <si>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</si>
  <si>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</si>
  <si>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</si>
  <si>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</si>
  <si>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</si>
  <si>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</si>
  <si>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</si>
  <si>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</si>
  <si>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</si>
  <si>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</si>
  <si>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</si>
  <si>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</si>
  <si>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</si>
  <si>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</si>
  <si>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</si>
  <si>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</si>
  <si>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</si>
  <si>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</si>
  <si>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</si>
  <si>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</si>
  <si>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</si>
  <si>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</si>
  <si>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</si>
  <si>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</si>
  <si>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</si>
  <si>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</si>
  <si>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</si>
  <si>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</si>
  <si>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</si>
  <si>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</si>
  <si>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</si>
  <si>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</si>
  <si>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</si>
  <si>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</si>
  <si>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</si>
  <si>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</si>
  <si>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</si>
  <si>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</si>
  <si>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</si>
  <si>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</si>
  <si>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</si>
  <si>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</si>
  <si>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</si>
  <si>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</si>
  <si>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</si>
  <si>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</si>
  <si>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</si>
  <si>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</si>
  <si>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</si>
  <si>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</si>
  <si>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</si>
  <si>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</si>
  <si>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</si>
  <si>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</si>
  <si>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</si>
  <si>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</si>
  <si>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</si>
  <si>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</si>
  <si>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</si>
  <si>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</si>
  <si>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</si>
  <si>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</si>
  <si>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</si>
  <si>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</si>
  <si>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</si>
  <si>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</si>
  <si>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</si>
  <si>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</si>
  <si>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</si>
  <si>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</si>
  <si>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</si>
  <si>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</si>
  <si>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</si>
  <si>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</si>
  <si>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</si>
  <si>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</si>
  <si>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</si>
  <si>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</si>
  <si>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</si>
  <si>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</si>
  <si>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</si>
  <si>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</si>
  <si>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</si>
  <si>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</si>
  <si>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</si>
  <si>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</si>
  <si>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</si>
  <si>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</si>
  <si>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</si>
  <si>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</si>
  <si>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</si>
  <si>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</si>
  <si>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</si>
  <si>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</si>
  <si>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</si>
  <si>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</si>
  <si>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</si>
  <si>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</si>
  <si>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</si>
  <si>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</si>
  <si>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</si>
  <si>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</si>
  <si>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</si>
  <si>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</si>
  <si>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</si>
  <si>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</si>
  <si>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</si>
  <si>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</si>
  <si>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</si>
  <si>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</si>
  <si>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</si>
  <si>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</si>
  <si>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</si>
  <si>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</si>
  <si>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</si>
  <si>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</si>
  <si>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</si>
  <si>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</si>
  <si>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</si>
  <si>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</si>
  <si>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</si>
  <si>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</si>
  <si>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</si>
  <si>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</si>
  <si>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</si>
  <si>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</si>
  <si>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</si>
  <si>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</si>
  <si>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</si>
  <si>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</si>
  <si>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</si>
  <si>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</si>
  <si>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</si>
  <si>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</si>
  <si>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</si>
  <si>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</si>
  <si>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</si>
  <si>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</si>
  <si>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</si>
  <si>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</si>
  <si>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</si>
  <si>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</si>
  <si>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</si>
  <si>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</si>
  <si>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</si>
  <si>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</si>
  <si>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</si>
  <si>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</si>
  <si>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</si>
  <si>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</si>
  <si>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</si>
  <si>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</si>
  <si>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</si>
  <si>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</si>
  <si>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</si>
  <si>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</si>
  <si>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</si>
  <si>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</si>
  <si>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</si>
  <si>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</si>
  <si>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</si>
  <si>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</si>
  <si>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</si>
  <si>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</si>
  <si>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</si>
  <si>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</si>
  <si>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</si>
  <si>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</si>
  <si>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</si>
  <si>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</si>
  <si>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</si>
  <si>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</si>
  <si>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</si>
  <si>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</si>
  <si>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</si>
  <si>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</si>
  <si>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</si>
  <si>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</si>
  <si>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</si>
  <si>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</si>
  <si>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</si>
  <si>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</si>
  <si>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</si>
  <si>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</si>
  <si>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</si>
  <si>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</si>
  <si>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</si>
  <si>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</si>
  <si>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</si>
  <si>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</si>
  <si>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</si>
  <si>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</si>
  <si>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</si>
  <si>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</si>
  <si>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</si>
  <si>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</si>
  <si>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</si>
  <si>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</si>
  <si>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</si>
  <si>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</si>
  <si>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</si>
  <si>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</si>
  <si>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</si>
  <si>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</si>
  <si>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</si>
  <si>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</si>
  <si>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</si>
  <si>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</si>
  <si>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</si>
  <si>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</si>
  <si>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</si>
  <si>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</si>
  <si>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</si>
  <si>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</si>
  <si>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</si>
  <si>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</si>
  <si>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</si>
  <si>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</si>
  <si>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</si>
  <si>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</si>
  <si>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</si>
  <si>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</si>
  <si>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</si>
  <si>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</si>
  <si>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</si>
  <si>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</si>
  <si>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</si>
  <si>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</si>
  <si>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</si>
  <si>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</si>
  <si>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</si>
  <si>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</si>
  <si>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</si>
  <si>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</si>
  <si>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</si>
  <si>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</si>
  <si>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</si>
  <si>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</si>
  <si>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</si>
  <si>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</si>
  <si>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</si>
  <si>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</si>
  <si>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</si>
  <si>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</si>
  <si>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</si>
  <si>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</si>
  <si>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</si>
  <si>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</si>
  <si>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</si>
  <si>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</si>
  <si>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</si>
  <si>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</si>
  <si>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</si>
  <si>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</si>
  <si>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</si>
  <si>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</si>
  <si>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</si>
  <si>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</si>
  <si>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</si>
  <si>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</si>
  <si>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</si>
  <si>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</si>
  <si>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</si>
  <si>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</si>
  <si>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</si>
  <si>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</si>
  <si>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</si>
  <si>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</si>
  <si>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</si>
  <si>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</si>
  <si>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</si>
  <si>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</si>
  <si>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</si>
  <si>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</si>
  <si>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</si>
  <si>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</si>
  <si>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</si>
  <si>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</si>
  <si>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</si>
  <si>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</si>
  <si>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</si>
  <si>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</si>
  <si>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</si>
  <si>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</si>
  <si>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</si>
  <si>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</si>
  <si>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</si>
  <si>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</si>
  <si>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</si>
  <si>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</si>
  <si>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</si>
  <si>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</si>
  <si>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</si>
  <si>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</si>
  <si>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</si>
  <si>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</si>
  <si>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</si>
  <si>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</si>
  <si>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</si>
  <si>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</si>
  <si>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</si>
  <si>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</si>
  <si>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</si>
  <si>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</si>
  <si>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</si>
  <si>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</si>
  <si>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</si>
  <si>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</si>
  <si>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</si>
  <si>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</si>
  <si>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</si>
  <si>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</si>
  <si>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</si>
  <si>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</si>
  <si>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</si>
  <si>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</si>
  <si>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</si>
  <si>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</si>
  <si>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</si>
  <si>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</si>
  <si>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</si>
  <si>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</si>
  <si>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</si>
  <si>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</si>
  <si>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</si>
  <si>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</si>
  <si>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</si>
  <si>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</si>
  <si>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</si>
  <si>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</si>
  <si>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</si>
  <si>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</si>
  <si>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</si>
  <si>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</si>
  <si>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</si>
  <si>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</si>
  <si>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</si>
  <si>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</si>
  <si>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</si>
  <si>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</si>
  <si>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</si>
  <si>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</si>
  <si>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</si>
  <si>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</si>
  <si>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</si>
  <si>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</si>
  <si>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</si>
  <si>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</si>
  <si>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</si>
  <si>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</si>
  <si>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</si>
  <si>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</si>
  <si>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</si>
  <si>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</si>
  <si>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</si>
  <si>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</si>
  <si>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</si>
  <si>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</si>
  <si>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</si>
  <si>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</si>
  <si>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</si>
  <si>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</si>
  <si>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</si>
  <si>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</si>
  <si>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</si>
  <si>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</si>
  <si>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</si>
  <si>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</si>
  <si>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</si>
  <si>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</si>
  <si>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</si>
  <si>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</si>
  <si>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</si>
  <si>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</si>
  <si>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</si>
  <si>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</si>
  <si>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</si>
  <si>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</si>
  <si>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</si>
  <si>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</si>
  <si>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</si>
  <si>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</si>
  <si>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</si>
  <si>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</si>
  <si>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</si>
  <si>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</si>
  <si>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</si>
  <si>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</si>
  <si>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</si>
  <si>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</si>
  <si>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</si>
  <si>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</si>
  <si>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</si>
  <si>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</si>
  <si>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</si>
  <si>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</si>
  <si>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</si>
  <si>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</si>
  <si>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</si>
  <si>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</si>
  <si>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</si>
  <si>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</si>
  <si>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</si>
  <si>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</si>
  <si>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</si>
  <si>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</si>
  <si>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</si>
  <si>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</si>
  <si>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</si>
  <si>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</si>
  <si>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</si>
  <si>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</si>
  <si>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</si>
  <si>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</si>
  <si>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</si>
  <si>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</si>
  <si>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</si>
  <si>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</si>
  <si>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</si>
  <si>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</si>
  <si>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</si>
  <si>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</si>
  <si>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</si>
  <si>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</si>
  <si>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</si>
  <si>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</si>
  <si>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</si>
  <si>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</si>
  <si>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</si>
  <si>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</si>
  <si>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</si>
  <si>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</si>
  <si>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</si>
  <si>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</si>
  <si>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</si>
  <si>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</si>
  <si>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</si>
  <si>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</si>
  <si>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</si>
  <si>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</si>
  <si>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</si>
  <si>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</si>
  <si>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</si>
  <si>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</si>
  <si>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</si>
  <si>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</si>
  <si>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</si>
  <si>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</si>
  <si>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</si>
  <si>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</si>
  <si>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</si>
  <si>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</si>
  <si>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</si>
  <si>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</si>
  <si>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</si>
  <si>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</si>
  <si>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</si>
  <si>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</si>
  <si>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</si>
  <si>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</si>
  <si>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</si>
  <si>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</si>
  <si>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</si>
  <si>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</si>
  <si>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</si>
  <si>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</si>
  <si>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</si>
  <si>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</si>
  <si>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</si>
  <si>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</si>
  <si>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</si>
  <si>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</si>
  <si>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</si>
  <si>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</si>
  <si>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</si>
  <si>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</si>
  <si>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</si>
  <si>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</si>
  <si>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</si>
  <si>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</si>
  <si>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</si>
  <si>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</si>
  <si>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</si>
  <si>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</si>
  <si>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</si>
  <si>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</si>
  <si>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</si>
  <si>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</si>
  <si>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</si>
  <si>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</si>
  <si>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</si>
  <si>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</si>
  <si>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</si>
  <si>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</si>
  <si>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</si>
  <si>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</si>
  <si>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</si>
  <si>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</si>
  <si>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</si>
  <si>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</si>
  <si>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</si>
  <si>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</si>
  <si>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</si>
  <si>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</si>
  <si>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</si>
  <si>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</si>
  <si>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</si>
  <si>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</si>
  <si>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</si>
  <si>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</si>
  <si>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</si>
  <si>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</si>
  <si>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</si>
  <si>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</si>
  <si>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</si>
  <si>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</si>
  <si>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</si>
  <si>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</si>
  <si>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</si>
  <si>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</si>
  <si>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</si>
  <si>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</si>
  <si>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</si>
  <si>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</si>
  <si>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</si>
  <si>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</si>
  <si>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</si>
  <si>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</si>
  <si>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</si>
  <si>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</si>
  <si>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</si>
  <si>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</si>
  <si>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</si>
  <si>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</si>
  <si>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</si>
  <si>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</si>
  <si>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</si>
  <si>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</si>
  <si>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</si>
  <si>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</si>
  <si>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</si>
  <si>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</si>
  <si>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</si>
  <si>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</si>
  <si>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</si>
  <si>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</si>
  <si>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</si>
  <si>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</si>
  <si>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</si>
  <si>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</si>
  <si>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</si>
  <si>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</si>
  <si>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</si>
  <si>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</si>
  <si>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</si>
  <si>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</si>
  <si>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</si>
  <si>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</si>
  <si>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</si>
  <si>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</si>
  <si>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</si>
  <si>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</si>
  <si>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</si>
  <si>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</si>
  <si>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</si>
  <si>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</si>
  <si>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</si>
  <si>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</si>
  <si>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</si>
  <si>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</si>
  <si>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</si>
  <si>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</si>
  <si>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</si>
  <si>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</si>
  <si>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</si>
  <si>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</si>
  <si>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</si>
  <si>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</si>
  <si>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</si>
  <si>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</si>
  <si>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</si>
  <si>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</si>
  <si>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</si>
  <si>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</si>
  <si>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</si>
  <si>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</si>
  <si>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</si>
  <si>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</si>
  <si>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</si>
  <si>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</si>
  <si>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</si>
  <si>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</si>
  <si>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</si>
  <si>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</si>
  <si>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</si>
  <si>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</si>
  <si>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</si>
  <si>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</si>
  <si>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</si>
  <si>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</si>
  <si>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</si>
  <si>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</si>
  <si>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</si>
  <si>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</si>
  <si>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</si>
  <si>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</si>
  <si>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</si>
  <si>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</si>
  <si>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</si>
  <si>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</si>
  <si>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</si>
  <si>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</si>
  <si>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</si>
  <si>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</si>
  <si>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</si>
  <si>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</si>
  <si>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</si>
  <si>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</si>
  <si>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</si>
  <si>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</si>
  <si>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</si>
  <si>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</si>
  <si>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</si>
  <si>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</si>
  <si>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</si>
  <si>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</si>
  <si>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</si>
  <si>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</si>
  <si>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</si>
  <si>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</si>
  <si>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</si>
  <si>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</si>
  <si>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</si>
  <si>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</si>
  <si>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</si>
  <si>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</si>
  <si>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</si>
  <si>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</si>
  <si>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</si>
  <si>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</si>
  <si>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</si>
  <si>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</si>
  <si>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</si>
  <si>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</si>
  <si>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</si>
  <si>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</si>
  <si>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</si>
  <si>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</si>
  <si>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</si>
  <si>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</si>
  <si>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</si>
  <si>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</si>
  <si>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</si>
  <si>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</si>
  <si>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</si>
  <si>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</si>
  <si>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</si>
  <si>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</si>
  <si>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</si>
  <si>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</si>
  <si>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</si>
  <si>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</si>
  <si>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</si>
  <si>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</si>
  <si>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</si>
  <si>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</si>
  <si>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</si>
  <si>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</si>
  <si>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</si>
  <si>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</si>
  <si>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</si>
  <si>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</si>
  <si>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</si>
  <si>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</si>
  <si>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</si>
  <si>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</si>
  <si>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</si>
  <si>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</si>
  <si>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</si>
  <si>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</si>
  <si>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</si>
  <si>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</si>
  <si>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</si>
  <si>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</si>
  <si>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</si>
  <si>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</si>
  <si>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</si>
  <si>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</si>
  <si>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</si>
  <si>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</si>
  <si>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</si>
  <si>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</si>
  <si>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</si>
  <si>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</si>
  <si>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</si>
  <si>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</si>
  <si>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</si>
  <si>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</si>
  <si>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</si>
  <si>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</si>
  <si>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</si>
  <si>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</si>
  <si>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</si>
  <si>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</si>
  <si>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</si>
  <si>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</si>
  <si>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</si>
  <si>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</si>
  <si>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</si>
  <si>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</si>
  <si>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</si>
  <si>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</si>
  <si>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</si>
  <si>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</si>
  <si>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</si>
  <si>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</si>
  <si>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</si>
  <si>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</si>
  <si>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</si>
  <si>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</si>
  <si>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</si>
  <si>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</si>
  <si>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</si>
  <si>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</si>
  <si>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</si>
  <si>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</si>
  <si>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</si>
  <si>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</si>
  <si>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</si>
  <si>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</si>
  <si>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</si>
  <si>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</si>
  <si>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</si>
  <si>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</si>
  <si>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</si>
  <si>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</si>
  <si>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</si>
  <si>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</si>
  <si>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</si>
  <si>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</si>
  <si>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</si>
  <si>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</si>
  <si>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</si>
  <si>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</si>
  <si>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</si>
  <si>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</si>
  <si>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</si>
  <si>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</si>
  <si>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</si>
  <si>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</si>
  <si>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</si>
  <si>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</si>
  <si>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</si>
  <si>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</si>
  <si>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</si>
  <si>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</si>
  <si>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</si>
  <si>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</si>
  <si>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</si>
  <si>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</si>
  <si>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</si>
  <si>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</si>
  <si>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</si>
  <si>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</si>
  <si>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</si>
  <si>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</si>
  <si>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</si>
  <si>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</si>
  <si>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</si>
  <si>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</si>
  <si>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</si>
  <si>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</si>
  <si>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</si>
  <si>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</si>
  <si>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</si>
  <si>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</si>
  <si>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</si>
  <si>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</si>
  <si>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</si>
  <si>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</si>
  <si>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</si>
  <si>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</si>
  <si>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</si>
  <si>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</si>
  <si>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</si>
  <si>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</si>
  <si>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</si>
  <si>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</si>
  <si>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</si>
  <si>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</si>
  <si>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</si>
  <si>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</si>
  <si>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</si>
  <si>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</si>
  <si>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</si>
  <si>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</si>
  <si>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</si>
  <si>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</si>
  <si>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</si>
  <si>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</si>
  <si>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</si>
  <si>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</si>
  <si>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</si>
  <si>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</si>
  <si>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</si>
  <si>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</si>
  <si>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</si>
  <si>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</si>
  <si>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</si>
  <si>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</si>
  <si>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</si>
  <si>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</si>
  <si>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</si>
  <si>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</si>
  <si>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</si>
  <si>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</si>
  <si>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</si>
  <si>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</si>
  <si>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</si>
  <si>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</si>
  <si>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</si>
  <si>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</si>
  <si>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</si>
  <si>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</si>
  <si>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</si>
  <si>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</si>
  <si>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</si>
  <si>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</si>
  <si>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</si>
  <si>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</si>
  <si>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</si>
  <si>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</si>
  <si>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</si>
  <si>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</si>
  <si>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</si>
  <si>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</si>
  <si>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</si>
  <si>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</si>
  <si>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</si>
  <si>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</si>
  <si>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</si>
  <si>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</si>
  <si>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</si>
  <si>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</si>
  <si>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</si>
  <si>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</si>
  <si>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</si>
  <si>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</si>
  <si>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</si>
  <si>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</si>
  <si>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</si>
  <si>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</si>
  <si>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</si>
  <si>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</si>
  <si>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</si>
  <si>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</si>
  <si>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</si>
  <si>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</si>
  <si>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</si>
  <si>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</si>
  <si>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</si>
  <si>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</si>
  <si>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</si>
  <si>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</si>
  <si>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</si>
  <si>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</si>
  <si>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</si>
  <si>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</si>
  <si>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</si>
  <si>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</si>
  <si>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</si>
  <si>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</si>
  <si>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</si>
  <si>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</si>
  <si>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</si>
  <si>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</si>
  <si>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</si>
  <si>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</si>
  <si>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</si>
  <si>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</si>
  <si>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</si>
  <si>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</si>
  <si>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</si>
  <si>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</si>
  <si>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</si>
  <si>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</si>
  <si>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</si>
  <si>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</si>
  <si>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</si>
  <si>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</si>
  <si>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</si>
  <si>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</si>
  <si>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</si>
  <si>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</si>
  <si>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</si>
  <si>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</si>
  <si>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</si>
  <si>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</si>
  <si>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</si>
  <si>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</si>
  <si>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</si>
  <si>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</si>
  <si>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</si>
  <si>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</si>
  <si>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</si>
  <si>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</si>
  <si>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</si>
  <si>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</si>
  <si>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</si>
  <si>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</si>
  <si>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</si>
  <si>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</si>
  <si>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</si>
  <si>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</si>
  <si>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</si>
  <si>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</si>
  <si>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</si>
  <si>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</si>
  <si>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</si>
  <si>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</si>
  <si>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</si>
  <si>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</si>
  <si>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</si>
  <si>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</si>
  <si>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</si>
  <si>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</si>
  <si>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</si>
  <si>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</si>
  <si>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</si>
  <si>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</si>
  <si>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</si>
  <si>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</si>
  <si>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</si>
  <si>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</si>
  <si>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</si>
  <si>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</si>
  <si>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</si>
  <si>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</si>
  <si>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</si>
  <si>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</si>
  <si>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</si>
  <si>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</si>
  <si>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</si>
  <si>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</si>
  <si>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</si>
  <si>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</si>
  <si>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</si>
  <si>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</si>
  <si>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</si>
  <si>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</si>
  <si>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</si>
  <si>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</si>
  <si>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</si>
  <si>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</si>
  <si>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</si>
  <si>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</si>
  <si>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</si>
  <si>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</si>
  <si>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</si>
  <si>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</si>
  <si>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</si>
  <si>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</si>
  <si>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</si>
  <si>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</si>
  <si>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</si>
  <si>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</si>
  <si>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</si>
  <si>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</si>
  <si>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</si>
  <si>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</si>
  <si>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</si>
  <si>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</si>
  <si>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</si>
  <si>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</si>
  <si>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</si>
  <si>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</si>
  <si>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</si>
  <si>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</si>
  <si>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</si>
  <si>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</si>
  <si>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</si>
  <si>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</si>
  <si>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</si>
  <si>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</si>
  <si>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</si>
  <si>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</si>
  <si>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</si>
  <si>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</si>
  <si>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</si>
  <si>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</si>
  <si>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</si>
  <si>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</si>
  <si>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</si>
  <si>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</si>
  <si>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</si>
  <si>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</si>
  <si>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</si>
  <si>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</si>
  <si>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</si>
  <si>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</si>
  <si>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</si>
  <si>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</si>
  <si>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</si>
  <si>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</si>
  <si>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</si>
  <si>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</si>
  <si>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</si>
  <si>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</si>
  <si>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</si>
  <si>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</si>
  <si>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</si>
  <si>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</si>
  <si>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</si>
  <si>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</si>
  <si>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</si>
  <si>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</si>
  <si>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</si>
  <si>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</si>
  <si>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</si>
  <si>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</si>
  <si>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</si>
  <si>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</si>
  <si>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</si>
  <si>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</si>
  <si>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</si>
  <si>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</si>
  <si>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</si>
  <si>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</si>
  <si>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</si>
  <si>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</si>
  <si>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</si>
  <si>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</si>
  <si>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</si>
  <si>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</si>
  <si>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</si>
  <si>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</si>
  <si>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</si>
  <si>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</si>
  <si>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</si>
  <si>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</si>
  <si>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</si>
  <si>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</si>
  <si>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</si>
  <si>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</si>
  <si>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</si>
  <si>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</si>
  <si>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</si>
  <si>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</si>
  <si>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</si>
  <si>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</si>
  <si>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</si>
  <si>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</si>
  <si>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</si>
  <si>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</si>
  <si>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</si>
  <si>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</si>
  <si>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</si>
  <si>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</si>
  <si>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</si>
  <si>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</si>
  <si>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</si>
  <si>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</si>
  <si>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</si>
  <si>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</si>
  <si>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</si>
  <si>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</si>
  <si>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</si>
  <si>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</si>
  <si>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</si>
  <si>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</si>
  <si>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</si>
  <si>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</si>
  <si>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</si>
  <si>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</si>
  <si>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</si>
  <si>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</si>
  <si>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</si>
  <si>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</si>
  <si>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</si>
  <si>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</si>
  <si>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</si>
  <si>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</si>
  <si>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</si>
  <si>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</si>
  <si>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</si>
  <si>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</si>
  <si>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</si>
  <si>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</si>
  <si>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</si>
  <si>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</si>
  <si>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</si>
  <si>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</si>
  <si>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</si>
  <si>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</si>
  <si>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</si>
  <si>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</si>
  <si>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</si>
  <si>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</si>
  <si>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</si>
  <si>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</si>
  <si>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</si>
  <si>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</si>
  <si>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</si>
  <si>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</si>
  <si>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</si>
  <si>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</si>
  <si>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</si>
  <si>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</si>
  <si>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</si>
  <si>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</si>
  <si>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</si>
  <si>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</si>
  <si>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</si>
  <si>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</si>
  <si>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</si>
  <si>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</si>
  <si>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</si>
  <si>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</si>
  <si>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</si>
  <si>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</si>
  <si>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</si>
  <si>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</si>
  <si>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</si>
  <si>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</si>
  <si>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</si>
  <si>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</si>
  <si>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</si>
  <si>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</si>
  <si>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</si>
  <si>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</si>
  <si>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</si>
  <si>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</si>
  <si>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</si>
  <si>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</si>
  <si>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</si>
  <si>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</si>
  <si>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</si>
  <si>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</si>
  <si>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</si>
  <si>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</si>
  <si>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</si>
  <si>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</si>
  <si>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</si>
  <si>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</si>
  <si>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</si>
  <si>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</si>
  <si>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</si>
  <si>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</si>
  <si>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</si>
  <si>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</si>
  <si>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</si>
  <si>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</si>
  <si>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</si>
  <si>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</si>
  <si>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</si>
  <si>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</si>
  <si>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</si>
  <si>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</si>
  <si>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</si>
  <si>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</si>
  <si>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</si>
  <si>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</si>
  <si>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</si>
  <si>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</si>
  <si>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</si>
  <si>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</si>
  <si>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</si>
  <si>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</si>
  <si>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</si>
  <si>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</si>
  <si>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</si>
  <si>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</si>
  <si>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</si>
  <si>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</si>
  <si>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</si>
  <si>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</si>
  <si>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</si>
  <si>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</si>
  <si>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</si>
  <si>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</si>
  <si>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</si>
  <si>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</si>
  <si>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</si>
  <si>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</si>
  <si>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</si>
  <si>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</si>
  <si>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</si>
  <si>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</si>
  <si>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</si>
  <si>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</si>
  <si>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</si>
  <si>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</si>
  <si>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</si>
  <si>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</si>
  <si>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</si>
  <si>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</si>
  <si>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</si>
  <si>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</si>
  <si>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</si>
  <si>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</si>
  <si>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</si>
  <si>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</si>
  <si>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</si>
  <si>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</si>
  <si>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</si>
  <si>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</si>
  <si>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</si>
  <si>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</si>
  <si>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</si>
  <si>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</si>
  <si>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</si>
  <si>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</si>
  <si>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</si>
  <si>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</si>
  <si>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</si>
  <si>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</si>
  <si>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</si>
  <si>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</si>
  <si>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</si>
  <si>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</si>
  <si>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</si>
  <si>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</si>
  <si>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</si>
  <si>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</si>
  <si>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</si>
  <si>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</si>
  <si>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</si>
  <si>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</si>
  <si>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</si>
  <si>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</si>
  <si>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</si>
  <si>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</si>
  <si>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</si>
  <si>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</si>
  <si>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</si>
  <si>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</si>
  <si>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</si>
  <si>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</si>
  <si>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</si>
  <si>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</si>
  <si>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</si>
  <si>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</si>
  <si>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</si>
  <si>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</si>
  <si>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</si>
  <si>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</si>
  <si>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</si>
  <si>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</si>
  <si>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</si>
  <si>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</si>
  <si>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</si>
  <si>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</si>
  <si>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</si>
  <si>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</si>
  <si>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</si>
  <si>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</si>
  <si>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</si>
  <si>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</si>
  <si>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</si>
  <si>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</si>
  <si>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</si>
  <si>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</si>
  <si>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</si>
  <si>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</si>
  <si>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</si>
  <si>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</si>
  <si>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</si>
  <si>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</si>
  <si>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</si>
  <si>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</si>
  <si>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</si>
  <si>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</si>
  <si>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</si>
  <si>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</si>
  <si>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</si>
  <si>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</si>
  <si>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</si>
  <si>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</si>
  <si>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</si>
  <si>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</si>
  <si>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</si>
  <si>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</si>
  <si>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</si>
  <si>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</si>
  <si>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</si>
  <si>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</si>
  <si>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</si>
  <si>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</si>
  <si>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</si>
  <si>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</si>
  <si>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</si>
  <si>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</si>
  <si>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</si>
  <si>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</si>
  <si>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</si>
  <si>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</si>
  <si>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</si>
  <si>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</si>
  <si>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</si>
  <si>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</si>
  <si>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</si>
  <si>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</si>
  <si>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</si>
  <si>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</si>
  <si>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</si>
  <si>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</si>
  <si>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</si>
  <si>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</si>
  <si>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</si>
  <si>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</si>
  <si>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</si>
  <si>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</si>
  <si>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</si>
  <si>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</si>
  <si>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</si>
  <si>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</si>
  <si>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</si>
  <si>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</si>
  <si>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</si>
  <si>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</si>
  <si>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</si>
  <si>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</si>
  <si>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</si>
  <si>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</si>
  <si>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</si>
  <si>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</si>
  <si>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</si>
  <si>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</si>
  <si>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</si>
  <si>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</si>
  <si>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</si>
  <si>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</si>
  <si>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</si>
  <si>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</si>
  <si>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</si>
  <si>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</si>
  <si>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</si>
  <si>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</si>
  <si>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</si>
  <si>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</si>
  <si>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</si>
  <si>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</si>
  <si>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</si>
  <si>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</si>
  <si>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</si>
  <si>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</si>
  <si>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</si>
  <si>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</si>
  <si>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</si>
  <si>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</si>
  <si>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</si>
  <si>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</si>
  <si>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</si>
  <si>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</si>
  <si>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</si>
  <si>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</si>
  <si>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</si>
  <si>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</si>
  <si>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</si>
  <si>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</si>
  <si>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</si>
  <si>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</si>
  <si>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</si>
  <si>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</si>
  <si>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</si>
  <si>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</si>
  <si>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</si>
  <si>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</si>
  <si>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</si>
  <si>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</si>
  <si>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</si>
  <si>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</si>
  <si>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</si>
  <si>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</si>
  <si>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</si>
  <si>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</si>
  <si>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</si>
  <si>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</si>
  <si>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</si>
  <si>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</si>
  <si>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</si>
  <si>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</si>
  <si>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</si>
  <si>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</si>
  <si>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</si>
  <si>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</si>
  <si>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</si>
  <si>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</si>
  <si>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</si>
  <si>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</si>
  <si>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</si>
  <si>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</si>
  <si>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</si>
  <si>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</si>
  <si>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</si>
  <si>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</si>
  <si>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</si>
  <si>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</si>
  <si>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</si>
  <si>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</si>
  <si>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</si>
  <si>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</si>
  <si>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</si>
  <si>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</si>
  <si>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</si>
  <si>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</si>
  <si>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</si>
  <si>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</si>
  <si>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</si>
  <si>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</si>
  <si>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</si>
  <si>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</si>
  <si>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</si>
  <si>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</si>
  <si>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</si>
  <si>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</si>
  <si>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</si>
  <si>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</si>
  <si>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</si>
  <si>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</si>
  <si>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</si>
  <si>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</si>
  <si>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</si>
  <si>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</si>
  <si>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</si>
  <si>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</si>
  <si>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</si>
  <si>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</si>
  <si>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</si>
  <si>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</si>
  <si>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</si>
  <si>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</si>
  <si>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</si>
  <si>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</si>
  <si>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</si>
  <si>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</si>
  <si>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</si>
  <si>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</si>
  <si>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</si>
  <si>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</si>
  <si>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</si>
  <si>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</si>
  <si>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</si>
  <si>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</si>
  <si>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</si>
  <si>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</si>
  <si>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</si>
  <si>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</si>
  <si>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</si>
  <si>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</si>
  <si>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</si>
  <si>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</si>
  <si>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</si>
  <si>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</si>
  <si>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</si>
  <si>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</si>
  <si>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</si>
  <si>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</si>
  <si>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</si>
  <si>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</si>
  <si>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</si>
  <si>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</si>
  <si>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</si>
  <si>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</si>
  <si>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</si>
  <si>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</si>
  <si>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</si>
  <si>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</si>
  <si>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</si>
  <si>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</si>
  <si>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</si>
  <si>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</si>
  <si>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</si>
  <si>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</si>
  <si>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</si>
  <si>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</si>
  <si>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</si>
  <si>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</si>
  <si>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</si>
  <si>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</si>
  <si>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</si>
  <si>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</si>
  <si>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</si>
  <si>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</si>
  <si>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</si>
  <si>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</si>
  <si>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</si>
  <si>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</si>
  <si>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</si>
  <si>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</si>
  <si>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</si>
  <si>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</si>
  <si>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</si>
  <si>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</si>
  <si>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</si>
  <si>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</si>
  <si>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</si>
  <si>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</si>
  <si>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</si>
  <si>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</si>
  <si>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</si>
  <si>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</si>
  <si>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</si>
  <si>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</si>
  <si>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</si>
  <si>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</si>
  <si>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</si>
  <si>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</si>
  <si>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</si>
  <si>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</si>
  <si>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</si>
  <si>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</si>
  <si>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</si>
  <si>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</si>
  <si>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</si>
  <si>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</si>
  <si>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</si>
  <si>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</si>
  <si>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</si>
  <si>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</si>
  <si>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</si>
  <si>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</si>
  <si>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</si>
  <si>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</si>
  <si>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</si>
  <si>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</si>
  <si>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</si>
  <si>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</si>
  <si>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</si>
  <si>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</si>
  <si>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</si>
  <si>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</si>
  <si>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</si>
  <si>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</si>
  <si>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</si>
  <si>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</si>
  <si>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</si>
  <si>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</si>
  <si>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</si>
  <si>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</si>
  <si>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</si>
  <si>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</si>
  <si>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</si>
  <si>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</si>
  <si>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</si>
  <si>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</si>
  <si>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</si>
  <si>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</si>
  <si>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</si>
  <si>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</si>
  <si>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</si>
  <si>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</si>
  <si>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</si>
  <si>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</si>
  <si>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</si>
  <si>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</si>
  <si>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</si>
  <si>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</si>
  <si>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</si>
  <si>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</si>
  <si>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</si>
  <si>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</si>
  <si>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</si>
  <si>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</si>
  <si>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</si>
  <si>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</si>
  <si>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</si>
  <si>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</si>
  <si>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</si>
  <si>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</si>
  <si>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</si>
  <si>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</si>
  <si>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</si>
  <si>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</si>
  <si>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</si>
  <si>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</si>
  <si>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</si>
  <si>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</si>
  <si>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</si>
  <si>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</si>
  <si>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</si>
  <si>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</si>
  <si>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</si>
  <si>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</si>
  <si>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</si>
  <si>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</si>
  <si>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</si>
  <si>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</si>
  <si>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</si>
  <si>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</si>
  <si>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</si>
  <si>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</si>
  <si>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</si>
  <si>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</si>
  <si>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</si>
  <si>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</si>
  <si>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</si>
  <si>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</si>
  <si>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</si>
  <si>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</si>
  <si>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</si>
  <si>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</si>
  <si>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</si>
  <si>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</si>
  <si>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</si>
  <si>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</si>
  <si>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</si>
  <si>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</si>
  <si>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</si>
  <si>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</si>
  <si>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</si>
  <si>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</si>
  <si>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</si>
  <si>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</si>
  <si>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</si>
  <si>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</si>
  <si>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</si>
  <si>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</si>
  <si>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</si>
  <si>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</si>
  <si>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</si>
  <si>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</si>
  <si>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</si>
  <si>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</si>
  <si>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</si>
  <si>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</si>
  <si>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</si>
  <si>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</si>
  <si>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</si>
  <si>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</si>
  <si>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</si>
  <si>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</si>
  <si>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</si>
  <si>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</si>
  <si>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</si>
  <si>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</si>
  <si>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</si>
  <si>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</si>
  <si>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</si>
  <si>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</si>
  <si>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</si>
  <si>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</si>
  <si>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</si>
  <si>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</si>
  <si>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</si>
  <si>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</si>
  <si>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</si>
  <si>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</si>
  <si>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</si>
  <si>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</si>
  <si>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</si>
  <si>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</si>
  <si>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</si>
  <si>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</si>
  <si>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</si>
  <si>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</si>
  <si>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</si>
  <si>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</si>
  <si>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</si>
  <si>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</si>
  <si>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</si>
  <si>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</si>
  <si>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</si>
  <si>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</si>
  <si>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</si>
  <si>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</si>
  <si>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</si>
  <si>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</si>
  <si>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</si>
  <si>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</si>
  <si>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</si>
  <si>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</si>
  <si>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</si>
  <si>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</si>
  <si>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</si>
  <si>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</si>
  <si>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</si>
  <si>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</si>
  <si>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</si>
  <si>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</si>
  <si>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</si>
  <si>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</si>
  <si>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</si>
  <si>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</si>
  <si>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</si>
  <si>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</si>
  <si>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</si>
  <si>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</si>
  <si>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</si>
  <si>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</si>
  <si>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</si>
  <si>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</si>
  <si>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</si>
  <si>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</si>
  <si>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</si>
  <si>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</si>
  <si>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</si>
  <si>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</si>
  <si>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</si>
  <si>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</si>
  <si>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</si>
  <si>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</si>
  <si>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</si>
  <si>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</si>
  <si>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</si>
  <si>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</si>
  <si>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</si>
  <si>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</si>
  <si>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</si>
  <si>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</si>
  <si>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</si>
  <si>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</si>
  <si>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</si>
  <si>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</si>
  <si>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</si>
  <si>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</si>
  <si>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</si>
  <si>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</si>
  <si>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</si>
  <si>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</si>
  <si>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</si>
  <si>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</si>
  <si>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</si>
  <si>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</si>
  <si>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</si>
  <si>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</si>
  <si>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</si>
  <si>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</si>
  <si>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</si>
  <si>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</si>
  <si>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</si>
  <si>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</si>
  <si>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</si>
  <si>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</si>
  <si>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</si>
  <si>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</si>
  <si>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</si>
  <si>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</si>
  <si>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</si>
  <si>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</si>
  <si>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</si>
  <si>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</si>
  <si>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</si>
  <si>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</si>
  <si>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</si>
  <si>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</si>
  <si>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</si>
  <si>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</si>
  <si>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</si>
  <si>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</si>
  <si>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</si>
  <si>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</si>
  <si>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</si>
  <si>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</si>
  <si>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</si>
  <si>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</si>
  <si>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</si>
  <si>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</si>
  <si>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</si>
  <si>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</si>
  <si>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</si>
  <si>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</si>
  <si>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</si>
  <si>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</si>
  <si>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</si>
  <si>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</si>
  <si>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</si>
  <si>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</si>
  <si>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</si>
  <si>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</si>
  <si>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</si>
  <si>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</si>
  <si>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</si>
  <si>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</si>
  <si>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</si>
  <si>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</si>
  <si>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</si>
  <si>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</si>
  <si>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</si>
  <si>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</si>
  <si>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</si>
  <si>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</si>
  <si>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</si>
  <si>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</si>
  <si>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</si>
  <si>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</si>
  <si>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</si>
  <si>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</si>
  <si>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</si>
  <si>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</si>
  <si>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</si>
  <si>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</si>
  <si>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</si>
  <si>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</si>
  <si>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</si>
  <si>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</si>
  <si>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</si>
  <si>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</si>
  <si>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</si>
  <si>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</si>
  <si>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</si>
  <si>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</si>
  <si>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</si>
  <si>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</si>
  <si>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</si>
  <si>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</si>
  <si>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</si>
  <si>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</si>
  <si>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</si>
  <si>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</si>
  <si>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</si>
  <si>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</si>
  <si>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</si>
  <si>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</si>
  <si>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</si>
  <si>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</si>
  <si>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</si>
  <si>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</si>
  <si>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</si>
  <si>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</si>
  <si>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</si>
  <si>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</si>
  <si>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</si>
  <si>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</si>
  <si>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</si>
  <si>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</si>
  <si>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</si>
  <si>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</si>
  <si>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</si>
  <si>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</si>
  <si>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</si>
  <si>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</si>
  <si>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</si>
  <si>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</si>
  <si>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</si>
  <si>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</si>
  <si>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</si>
  <si>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</si>
  <si>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</si>
  <si>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</si>
  <si>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</si>
  <si>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</si>
  <si>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</si>
  <si>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</si>
  <si>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</si>
  <si>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</si>
  <si>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</si>
  <si>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</si>
  <si>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</si>
  <si>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</si>
  <si>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</si>
  <si>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</si>
  <si>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</si>
  <si>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</si>
  <si>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</si>
  <si>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</si>
  <si>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</si>
  <si>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</si>
  <si>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</si>
  <si>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</si>
  <si>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</si>
  <si>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</si>
  <si>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</si>
  <si>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</si>
  <si>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</si>
  <si>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</si>
  <si>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</si>
  <si>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</si>
  <si>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</si>
  <si>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</si>
  <si>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</si>
  <si>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</si>
  <si>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</si>
  <si>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</si>
  <si>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</si>
  <si>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</si>
  <si>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</si>
  <si>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</si>
  <si>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</si>
  <si>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</si>
  <si>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</si>
  <si>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</si>
  <si>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</si>
  <si>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</si>
  <si>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</si>
  <si>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</si>
  <si>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</si>
  <si>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</si>
  <si>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</si>
  <si>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</si>
  <si>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</si>
  <si>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</si>
  <si>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</si>
  <si>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</si>
  <si>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</si>
  <si>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</si>
  <si>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</si>
  <si>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</si>
  <si>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</si>
  <si>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</si>
  <si>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</si>
  <si>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</si>
  <si>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</si>
  <si>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</si>
  <si>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</si>
  <si>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</si>
  <si>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</si>
  <si>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</si>
  <si>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</si>
  <si>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</si>
  <si>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</si>
  <si>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</si>
  <si>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</si>
  <si>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</si>
  <si>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</si>
  <si>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</si>
  <si>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</si>
  <si>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</si>
  <si>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</si>
  <si>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</si>
  <si>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</si>
  <si>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</si>
  <si>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</si>
  <si>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</si>
  <si>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</si>
  <si>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</si>
  <si>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</si>
  <si>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</si>
  <si>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</si>
  <si>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</si>
  <si>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</si>
  <si>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</si>
  <si>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</si>
  <si>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</si>
  <si>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</si>
  <si>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</si>
  <si>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</si>
  <si>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</si>
  <si>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</si>
  <si>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</si>
  <si>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</si>
  <si>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</si>
  <si>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</si>
  <si>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</si>
  <si>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</si>
  <si>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</si>
  <si>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</si>
  <si>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</si>
  <si>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</si>
  <si>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</si>
  <si>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</si>
  <si>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</si>
  <si>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</si>
  <si>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</si>
  <si>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</si>
  <si>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</si>
  <si>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</si>
  <si>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</si>
  <si>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</si>
  <si>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</si>
  <si>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</si>
  <si>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</si>
  <si>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</si>
  <si>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</si>
  <si>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</si>
  <si>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</si>
  <si>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</si>
  <si>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</si>
  <si>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</si>
  <si>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</si>
  <si>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</si>
  <si>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</si>
  <si>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</si>
  <si>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</si>
  <si>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</si>
  <si>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</si>
  <si>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</si>
  <si>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</si>
  <si>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</si>
  <si>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</si>
  <si>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</si>
  <si>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</si>
  <si>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</si>
  <si>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</si>
  <si>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</si>
  <si>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</si>
  <si>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</si>
  <si>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</si>
  <si>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</si>
  <si>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</si>
  <si>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</si>
  <si>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</si>
  <si>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</si>
  <si>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</si>
  <si>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</si>
  <si>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</si>
  <si>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</si>
  <si>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</si>
  <si>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</si>
  <si>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</si>
  <si>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</si>
  <si>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</si>
  <si>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</si>
  <si>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</si>
  <si>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</si>
  <si>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</si>
  <si>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</si>
  <si>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</si>
  <si>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</si>
  <si>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</si>
  <si>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</si>
  <si>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</si>
  <si>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</si>
  <si>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</si>
  <si>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</si>
  <si>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</si>
  <si>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</si>
  <si>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</si>
  <si>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</si>
  <si>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</si>
  <si>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</si>
  <si>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</si>
  <si>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</si>
  <si>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</si>
  <si>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</si>
  <si>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</si>
  <si>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</si>
  <si>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</si>
  <si>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</si>
  <si>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</si>
  <si>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</si>
  <si>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</si>
  <si>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</si>
  <si>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</si>
  <si>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</si>
  <si>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</si>
  <si>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</si>
  <si>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</si>
  <si>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</si>
  <si>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</si>
  <si>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</si>
  <si>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</si>
  <si>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</si>
  <si>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</si>
  <si>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</si>
  <si>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</si>
  <si>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</si>
  <si>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</si>
  <si>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</si>
  <si>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</si>
  <si>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</si>
  <si>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</si>
  <si>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</si>
  <si>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</si>
  <si>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</si>
  <si>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</si>
  <si>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</si>
  <si>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</si>
  <si>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</si>
  <si>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</si>
  <si>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</si>
  <si>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</si>
  <si>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</si>
  <si>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</si>
  <si>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</si>
  <si>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</si>
  <si>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</si>
  <si>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</si>
  <si>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</si>
  <si>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</si>
  <si>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</si>
  <si>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</si>
  <si>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</si>
  <si>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</si>
  <si>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</si>
  <si>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</si>
  <si>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</si>
  <si>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</si>
  <si>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</si>
  <si>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</si>
  <si>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</si>
  <si>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</si>
  <si>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</si>
  <si>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</si>
  <si>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</si>
  <si>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</si>
  <si>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</si>
  <si>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</si>
  <si>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</si>
  <si>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</si>
  <si>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</si>
  <si>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</si>
  <si>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</si>
  <si>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</si>
  <si>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</si>
  <si>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</si>
  <si>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</si>
  <si>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</si>
  <si>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</si>
  <si>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</si>
  <si>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</si>
  <si>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</si>
  <si>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</si>
  <si>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</si>
  <si>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</si>
  <si>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</si>
  <si>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</si>
  <si>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</si>
  <si>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</si>
  <si>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</si>
  <si>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</si>
  <si>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</si>
  <si>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</si>
  <si>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</si>
  <si>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</si>
  <si>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</si>
  <si>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</si>
  <si>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</si>
  <si>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</si>
  <si>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</si>
  <si>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</si>
  <si>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</si>
  <si>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</si>
  <si>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</si>
  <si>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</si>
  <si>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</si>
  <si>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</si>
  <si>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</si>
  <si>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</si>
  <si>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</si>
  <si>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</si>
  <si>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</si>
  <si>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</si>
  <si>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</si>
  <si>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</si>
  <si>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</si>
  <si>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</si>
  <si>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</si>
  <si>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</si>
  <si>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</si>
  <si>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</si>
  <si>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</si>
  <si>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</si>
  <si>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</si>
  <si>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</si>
  <si>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</si>
  <si>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</si>
  <si>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</si>
  <si>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</si>
  <si>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</si>
  <si>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</si>
  <si>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</si>
  <si>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</si>
  <si>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</si>
  <si>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</si>
  <si>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</si>
  <si>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</si>
  <si>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</si>
  <si>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</si>
  <si>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</si>
  <si>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</si>
  <si>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</si>
  <si>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</si>
  <si>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</si>
  <si>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</si>
  <si>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</si>
  <si>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</si>
  <si>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</si>
  <si>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</si>
  <si>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</si>
  <si>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</si>
  <si>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</si>
  <si>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</si>
  <si>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</si>
  <si>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</si>
  <si>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</si>
  <si>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</si>
  <si>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</si>
  <si>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</si>
  <si>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</si>
  <si>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</si>
  <si>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</si>
  <si>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</si>
  <si>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</si>
  <si>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</si>
  <si>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</si>
  <si>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</si>
  <si>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</si>
  <si>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</si>
  <si>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</si>
  <si>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</si>
  <si>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</si>
  <si>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</si>
  <si>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</si>
  <si>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</si>
  <si>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</si>
  <si>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</si>
  <si>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</si>
  <si>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</si>
  <si>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</si>
  <si>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</si>
  <si>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</si>
  <si>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</si>
  <si>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</si>
  <si>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</si>
  <si>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</si>
  <si>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</si>
  <si>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</si>
  <si>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</si>
  <si>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</si>
  <si>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</si>
  <si>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</si>
  <si>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</si>
  <si>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</si>
  <si>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</si>
  <si>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</si>
  <si>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</si>
  <si>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</si>
  <si>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</si>
  <si>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</si>
  <si>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</si>
  <si>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</si>
  <si>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</si>
  <si>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</si>
  <si>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</si>
  <si>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</si>
  <si>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</si>
  <si>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</si>
  <si>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</si>
  <si>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</si>
  <si>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</si>
  <si>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</si>
  <si>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</si>
  <si>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</si>
  <si>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</si>
  <si>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</si>
  <si>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</si>
  <si>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</si>
  <si>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</si>
  <si>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</si>
  <si>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</si>
  <si>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</si>
  <si>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</si>
  <si>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</si>
  <si>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</si>
  <si>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</si>
  <si>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</si>
  <si>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</si>
  <si>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</si>
  <si>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</si>
  <si>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</si>
  <si>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</si>
  <si>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</si>
  <si>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</si>
  <si>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</si>
  <si>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</si>
  <si>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</si>
  <si>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</si>
  <si>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</si>
  <si>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</si>
  <si>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</si>
  <si>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</si>
  <si>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</si>
  <si>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</si>
  <si>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</si>
  <si>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</si>
  <si>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</si>
  <si>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</si>
  <si>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</si>
  <si>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</si>
  <si>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</si>
  <si>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</si>
  <si>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</si>
  <si>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</si>
  <si>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</si>
  <si>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</si>
  <si>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</si>
  <si>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</si>
  <si>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</si>
  <si>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</si>
  <si>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</si>
  <si>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</si>
  <si>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</si>
  <si>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</si>
  <si>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</si>
  <si>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</si>
  <si>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</si>
  <si>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</si>
  <si>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</si>
  <si>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</si>
  <si>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</si>
  <si>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</si>
  <si>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</si>
  <si>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</si>
  <si>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</si>
  <si>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</si>
  <si>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</si>
  <si>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</si>
  <si>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</si>
  <si>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</si>
  <si>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</si>
  <si>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</si>
  <si>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</si>
  <si>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</si>
  <si>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</si>
  <si>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</si>
  <si>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</si>
  <si>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</si>
  <si>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</si>
  <si>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</si>
  <si>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</si>
  <si>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</si>
  <si>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</si>
  <si>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</si>
  <si>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</si>
  <si>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</si>
  <si>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</si>
  <si>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</si>
  <si>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</si>
  <si>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</si>
  <si>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</si>
  <si>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</si>
  <si>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</si>
  <si>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</si>
  <si>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</si>
  <si>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</si>
  <si>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</si>
  <si>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</si>
  <si>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</si>
  <si>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</si>
  <si>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</si>
  <si>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</si>
  <si>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</si>
  <si>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</si>
  <si>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</si>
  <si>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</si>
  <si>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</si>
  <si>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</si>
  <si>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</si>
  <si>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</si>
  <si>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</si>
  <si>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</si>
  <si>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</si>
  <si>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</si>
  <si>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</si>
  <si>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</si>
  <si>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</si>
  <si>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</si>
  <si>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</si>
  <si>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</si>
  <si>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</si>
  <si>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</si>
  <si>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</si>
  <si>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</si>
  <si>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</si>
  <si>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</si>
  <si>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</si>
  <si>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</si>
  <si>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</si>
  <si>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</si>
  <si>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</si>
  <si>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</si>
  <si>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</si>
  <si>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</si>
  <si>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</si>
  <si>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</si>
  <si>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</si>
  <si>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</si>
  <si>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</si>
  <si>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</si>
  <si>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</si>
  <si>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</si>
  <si>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</si>
  <si>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</si>
  <si>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</si>
  <si>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</si>
  <si>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</si>
  <si>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</si>
  <si>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</si>
  <si>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</si>
  <si>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</si>
  <si>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</si>
  <si>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</si>
  <si>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</si>
  <si>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</si>
  <si>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</si>
  <si>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</si>
  <si>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</si>
  <si>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</si>
  <si>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</si>
  <si>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</si>
  <si>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</si>
  <si>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</si>
  <si>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</si>
  <si>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</si>
  <si>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</si>
  <si>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</si>
  <si>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</si>
  <si>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</si>
  <si>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</si>
  <si>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</si>
  <si>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</si>
  <si>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</si>
  <si>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</si>
  <si>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</si>
  <si>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</si>
  <si>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</si>
  <si>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</si>
  <si>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</si>
  <si>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</si>
  <si>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</si>
  <si>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</si>
  <si>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</si>
  <si>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</si>
  <si>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</si>
  <si>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</si>
  <si>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</si>
  <si>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</si>
  <si>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</si>
  <si>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</si>
  <si>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</si>
  <si>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</si>
  <si>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</si>
  <si>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</si>
  <si>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</si>
  <si>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</si>
  <si>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</si>
  <si>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</si>
  <si>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</si>
  <si>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</si>
  <si>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</si>
  <si>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</si>
  <si>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</si>
  <si>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</si>
  <si>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</si>
  <si>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</si>
  <si>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</si>
  <si>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</si>
  <si>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</si>
  <si>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</si>
  <si>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</si>
  <si>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</si>
  <si>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</si>
  <si>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</si>
  <si>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</si>
  <si>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</si>
  <si>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</si>
  <si>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</si>
  <si>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</si>
  <si>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</si>
  <si>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</si>
  <si>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</si>
  <si>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</si>
  <si>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</si>
  <si>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</si>
  <si>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</si>
  <si>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</si>
  <si>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</si>
  <si>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</si>
  <si>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</si>
  <si>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</si>
  <si>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</si>
  <si>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</si>
  <si>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</si>
  <si>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</si>
  <si>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</si>
  <si>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</si>
  <si>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</si>
  <si>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</si>
  <si>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</si>
  <si>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</si>
  <si>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</si>
  <si>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</si>
  <si>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</si>
  <si>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</si>
  <si>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</si>
  <si>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</si>
  <si>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</si>
  <si>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</si>
  <si>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</si>
  <si>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</si>
  <si>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</si>
  <si>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</si>
  <si>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</si>
  <si>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</si>
  <si>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</si>
  <si>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</si>
  <si>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</si>
  <si>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</si>
  <si>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</si>
  <si>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</si>
  <si>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</si>
  <si>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</si>
  <si>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</si>
  <si>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</si>
  <si>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</si>
  <si>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</si>
  <si>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</si>
  <si>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</si>
  <si>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</si>
  <si>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</si>
  <si>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</si>
  <si>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</si>
  <si>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</si>
  <si>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</si>
  <si>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</si>
  <si>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</si>
  <si>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</si>
  <si>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</si>
  <si>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</si>
  <si>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</si>
  <si>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</si>
  <si>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</si>
  <si>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</si>
  <si>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</si>
  <si>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</si>
  <si>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</si>
  <si>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</si>
  <si>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</si>
  <si>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</si>
  <si>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</si>
  <si>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</si>
  <si>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</si>
  <si>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</si>
  <si>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</si>
  <si>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</si>
  <si>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</si>
  <si>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</si>
  <si>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</si>
  <si>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</si>
  <si>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</si>
  <si>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</si>
  <si>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</si>
  <si>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</si>
  <si>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</si>
  <si>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</si>
  <si>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</si>
  <si>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</si>
  <si>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</si>
  <si>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</si>
  <si>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</si>
  <si>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</si>
  <si>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</si>
  <si>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</si>
  <si>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</si>
  <si>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</si>
  <si>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</si>
  <si>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</si>
  <si>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</si>
  <si>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</si>
  <si>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</si>
  <si>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</si>
  <si>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</si>
  <si>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</si>
  <si>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</si>
  <si>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</si>
  <si>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</si>
  <si>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</si>
  <si>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</si>
  <si>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</si>
  <si>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</si>
  <si>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</si>
  <si>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</si>
  <si>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</si>
  <si>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</si>
  <si>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</si>
  <si>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</si>
  <si>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</si>
  <si>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</si>
  <si>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</si>
  <si>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</si>
  <si>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</si>
  <si>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</si>
  <si>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</si>
  <si>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</si>
  <si>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</si>
  <si>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</si>
  <si>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</si>
  <si>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</si>
  <si>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</si>
  <si>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</si>
  <si>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</si>
  <si>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</si>
  <si>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</si>
  <si>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</si>
  <si>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</si>
  <si>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</si>
  <si>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</si>
  <si>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</si>
  <si>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</si>
  <si>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</si>
  <si>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</si>
  <si>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</si>
  <si>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</si>
  <si>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</si>
  <si>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</si>
  <si>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</si>
  <si>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</si>
  <si>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</si>
  <si>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</si>
  <si>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</si>
  <si>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</si>
  <si>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</si>
  <si>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</si>
  <si>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</si>
  <si>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</si>
  <si>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</si>
  <si>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</si>
  <si>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</si>
  <si>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</si>
  <si>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</si>
  <si>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</si>
  <si>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</si>
  <si>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</si>
  <si>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</si>
  <si>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</si>
  <si>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</si>
  <si>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</si>
  <si>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</si>
  <si>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</si>
  <si>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</si>
  <si>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</si>
  <si>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</si>
  <si>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</si>
  <si>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</si>
  <si>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</si>
  <si>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</si>
  <si>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</si>
  <si>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</si>
  <si>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</si>
  <si>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</si>
  <si>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</si>
  <si>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</si>
  <si>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</si>
  <si>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</si>
  <si>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</si>
  <si>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</si>
  <si>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</si>
  <si>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</si>
  <si>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</si>
  <si>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</si>
  <si>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</si>
  <si>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</si>
  <si>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</si>
  <si>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</si>
  <si>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</si>
  <si>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</si>
  <si>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</si>
  <si>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</si>
  <si>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</si>
  <si>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</si>
  <si>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</si>
  <si>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</si>
  <si>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</si>
  <si>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</si>
  <si>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</si>
  <si>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</si>
  <si>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</si>
  <si>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</si>
  <si>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</si>
  <si>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</si>
  <si>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</si>
  <si>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</si>
  <si>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</si>
  <si>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</si>
  <si>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</si>
  <si>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</si>
  <si>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</si>
  <si>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</si>
  <si>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</si>
  <si>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</si>
  <si>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</si>
  <si>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</si>
  <si>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</si>
  <si>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</si>
  <si>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</si>
  <si>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</si>
  <si>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</si>
  <si>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</si>
  <si>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</si>
  <si>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</si>
  <si>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</si>
  <si>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</si>
  <si>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</si>
  <si>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</si>
  <si>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</si>
  <si>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</si>
  <si>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</si>
  <si>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</si>
  <si>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</si>
  <si>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</si>
  <si>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</si>
  <si>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</si>
  <si>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</si>
  <si>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</si>
  <si>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</si>
  <si>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</si>
  <si>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</si>
  <si>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</si>
  <si>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</si>
  <si>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</si>
  <si>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</si>
  <si>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</si>
  <si>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</si>
  <si>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</si>
  <si>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</si>
  <si>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</si>
  <si>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</si>
  <si>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</si>
  <si>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</si>
  <si>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</si>
  <si>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</si>
  <si>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</si>
  <si>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</si>
  <si>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</si>
  <si>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</si>
  <si>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</si>
  <si>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</si>
  <si>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</si>
  <si>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</si>
  <si>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</si>
  <si>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</si>
  <si>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</si>
  <si>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</si>
  <si>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</si>
  <si>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</si>
  <si>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</si>
  <si>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</si>
  <si>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</si>
  <si>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</si>
  <si>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</si>
  <si>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</si>
  <si>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</si>
  <si>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</si>
  <si>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</si>
  <si>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</si>
  <si>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</si>
  <si>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</si>
  <si>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</si>
  <si>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</si>
  <si>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</si>
  <si>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</si>
  <si>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</si>
  <si>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</si>
  <si>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</si>
  <si>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</si>
  <si>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</si>
  <si>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</si>
  <si>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</si>
  <si>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</si>
  <si>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</si>
  <si>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</si>
  <si>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</si>
  <si>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</si>
  <si>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</si>
  <si>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</si>
  <si>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</si>
  <si>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</si>
  <si>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</si>
  <si>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</si>
  <si>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</si>
  <si>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</si>
  <si>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</si>
  <si>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</si>
  <si>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</si>
  <si>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</si>
  <si>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</si>
  <si>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</si>
  <si>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</si>
  <si>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</si>
  <si>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</si>
  <si>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</si>
  <si>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</si>
  <si>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</si>
  <si>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</si>
  <si>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</si>
  <si>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</si>
  <si>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</si>
  <si>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</si>
  <si>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</si>
  <si>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</si>
  <si>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</si>
  <si>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</si>
  <si>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</si>
  <si>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</si>
  <si>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</si>
  <si>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</si>
  <si>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</si>
  <si>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</si>
  <si>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</si>
  <si>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</si>
  <si>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</si>
  <si>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</si>
  <si>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</si>
  <si>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</si>
  <si>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</si>
  <si>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</si>
  <si>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</si>
  <si>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</si>
  <si>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</si>
  <si>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</si>
  <si>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</si>
  <si>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</si>
  <si>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</si>
  <si>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</si>
  <si>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</si>
  <si>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</si>
  <si>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</si>
  <si>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</si>
  <si>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</si>
  <si>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</si>
  <si>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</si>
  <si>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</si>
  <si>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</si>
  <si>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</si>
  <si>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</si>
  <si>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</si>
  <si>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</si>
  <si>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</si>
  <si>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</si>
  <si>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</si>
  <si>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</si>
  <si>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</si>
  <si>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</si>
  <si>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</si>
  <si>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</si>
  <si>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</si>
  <si>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</si>
  <si>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</si>
  <si>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</si>
  <si>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</si>
  <si>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</si>
  <si>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</si>
  <si>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</si>
  <si>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</si>
  <si>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</si>
  <si>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</si>
  <si>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</si>
  <si>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</si>
  <si>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</si>
  <si>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</si>
  <si>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</si>
  <si>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</si>
  <si>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</si>
  <si>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</si>
  <si>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</si>
  <si>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</si>
  <si>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</si>
  <si>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</si>
  <si>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</si>
  <si>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</si>
  <si>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</si>
  <si>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</si>
  <si>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</si>
  <si>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</si>
  <si>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</si>
  <si>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</si>
  <si>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</si>
  <si>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</si>
  <si>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</si>
  <si>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</si>
  <si>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</si>
  <si>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</si>
  <si>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</si>
  <si>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</si>
  <si>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</si>
  <si>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</si>
  <si>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</si>
  <si>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</si>
  <si>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</si>
  <si>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</si>
  <si>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</si>
  <si>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</si>
  <si>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</si>
  <si>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</si>
  <si>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</si>
  <si>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</si>
  <si>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</si>
  <si>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</si>
  <si>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</si>
  <si>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</si>
  <si>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</si>
  <si>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</si>
  <si>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</si>
  <si>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</si>
  <si>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</si>
  <si>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</si>
  <si>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</si>
  <si>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</si>
  <si>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</si>
  <si>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</si>
  <si>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</si>
  <si>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</si>
  <si>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</si>
  <si>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</si>
  <si>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</si>
  <si>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</si>
  <si>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</si>
  <si>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</si>
  <si>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</si>
  <si>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</si>
  <si>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</si>
  <si>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</si>
  <si>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</si>
  <si>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</si>
  <si>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</si>
  <si>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</si>
  <si>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</si>
  <si>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</si>
  <si>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</si>
  <si>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</si>
  <si>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</si>
  <si>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</si>
  <si>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</si>
  <si>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</si>
  <si>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</si>
  <si>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</si>
  <si>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</si>
  <si>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</si>
  <si>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</si>
  <si>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</si>
  <si>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</si>
  <si>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</si>
  <si>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</si>
  <si>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</si>
  <si>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</si>
  <si>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</si>
  <si>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</si>
  <si>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</si>
  <si>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</si>
  <si>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</si>
  <si>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</si>
  <si>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</si>
  <si>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</si>
  <si>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</si>
  <si>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</si>
  <si>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</si>
  <si>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</si>
  <si>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</si>
  <si>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</si>
  <si>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</si>
  <si>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</si>
  <si>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</si>
  <si>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</si>
  <si>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</si>
  <si>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</si>
  <si>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</si>
  <si>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</si>
  <si>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</si>
  <si>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</si>
  <si>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</si>
  <si>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</si>
  <si>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</si>
  <si>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</si>
  <si>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</si>
  <si>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</si>
  <si>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</si>
  <si>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</si>
  <si>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</si>
  <si>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</si>
  <si>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</si>
  <si>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</si>
  <si>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</si>
  <si>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</si>
  <si>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</si>
  <si>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</si>
  <si>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</si>
  <si>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</si>
  <si>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</si>
  <si>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</si>
  <si>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</si>
  <si>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</si>
  <si>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</si>
  <si>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</si>
  <si>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</si>
  <si>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</si>
  <si>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</si>
  <si>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</si>
  <si>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</si>
  <si>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</si>
  <si>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</si>
  <si>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</si>
  <si>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</si>
  <si>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</si>
  <si>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</si>
  <si>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</si>
  <si>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</si>
  <si>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</si>
  <si>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</si>
  <si>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</si>
  <si>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</si>
  <si>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</si>
  <si>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</si>
  <si>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</si>
  <si>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</si>
  <si>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</si>
  <si>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</si>
  <si>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</si>
  <si>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</si>
  <si>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</si>
  <si>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</si>
  <si>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</si>
  <si>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</si>
  <si>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</si>
  <si>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</si>
  <si>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</si>
  <si>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</si>
  <si>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</si>
  <si>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</si>
  <si>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</si>
  <si>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</si>
  <si>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</si>
  <si>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</si>
  <si>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</si>
  <si>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</si>
  <si>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</si>
  <si>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</si>
  <si>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</si>
  <si>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</si>
  <si>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</si>
  <si>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</si>
  <si>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</si>
  <si>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</si>
  <si>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</si>
  <si>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</si>
  <si>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</si>
  <si>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</si>
  <si>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</si>
  <si>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</si>
  <si>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</si>
  <si>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</si>
  <si>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</si>
  <si>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</si>
  <si>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</si>
  <si>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</si>
  <si>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</si>
  <si>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</si>
  <si>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</si>
  <si>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</si>
  <si>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</si>
  <si>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</si>
  <si>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</si>
  <si>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</si>
  <si>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</si>
  <si>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</si>
  <si>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</si>
  <si>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</si>
  <si>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</si>
  <si>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</si>
  <si>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</si>
  <si>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</si>
  <si>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</si>
  <si>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</si>
  <si>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</si>
  <si>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</si>
  <si>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</si>
  <si>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</si>
  <si>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</si>
  <si>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</si>
  <si>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</si>
  <si>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</si>
  <si>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</si>
  <si>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</si>
  <si>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</si>
  <si>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</si>
  <si>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</si>
  <si>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</si>
  <si>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</si>
  <si>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</si>
  <si>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</si>
  <si>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</si>
  <si>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</si>
  <si>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</si>
  <si>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</si>
  <si>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</si>
  <si>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</si>
  <si>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</si>
  <si>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</si>
  <si>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</si>
  <si>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</si>
  <si>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</si>
  <si>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</si>
  <si>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</si>
  <si>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</si>
  <si>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</si>
  <si>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</si>
  <si>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</si>
  <si>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</si>
  <si>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</si>
  <si>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</si>
  <si>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</si>
  <si>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</si>
  <si>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</si>
  <si>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</si>
  <si>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</si>
  <si>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</si>
  <si>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</si>
  <si>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</si>
  <si>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</si>
  <si>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</si>
  <si>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</si>
  <si>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</si>
  <si>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</si>
  <si>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</si>
  <si>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</si>
  <si>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</si>
  <si>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</si>
  <si>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</si>
  <si>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</si>
  <si>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</si>
  <si>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</si>
  <si>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</si>
  <si>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</si>
  <si>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</si>
  <si>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</si>
  <si>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</si>
  <si>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</si>
  <si>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</si>
  <si>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</si>
  <si>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</si>
  <si>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</si>
  <si>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</si>
  <si>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</si>
  <si>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</si>
  <si>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</si>
  <si>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</si>
  <si>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</si>
  <si>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</si>
  <si>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</si>
  <si>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</si>
  <si>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</si>
  <si>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</si>
  <si>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</si>
  <si>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</si>
  <si>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</si>
  <si>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</si>
  <si>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</si>
  <si>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</si>
  <si>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</si>
  <si>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</si>
  <si>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</si>
  <si>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</si>
  <si>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</si>
  <si>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</si>
  <si>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</si>
  <si>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</si>
  <si>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</si>
  <si>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</si>
  <si>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</si>
  <si>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</si>
  <si>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</si>
  <si>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</si>
  <si>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</si>
  <si>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</si>
  <si>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</si>
  <si>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</si>
  <si>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</si>
  <si>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</si>
  <si>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</si>
  <si>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</si>
  <si>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</si>
  <si>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</si>
  <si>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</si>
  <si>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</si>
  <si>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</si>
  <si>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</si>
  <si>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</si>
  <si>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</si>
  <si>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</si>
  <si>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</si>
  <si>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</si>
  <si>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</si>
  <si>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</si>
  <si>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</si>
  <si>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</si>
  <si>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</si>
  <si>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</si>
  <si>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</si>
  <si>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</si>
  <si>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</si>
  <si>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</si>
  <si>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</si>
  <si>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</si>
  <si>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</si>
  <si>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</si>
  <si>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</si>
  <si>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</si>
  <si>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</si>
  <si>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</si>
  <si>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</si>
  <si>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</si>
  <si>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</si>
  <si>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</si>
  <si>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</si>
  <si>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</si>
  <si>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</si>
  <si>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</si>
  <si>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</si>
  <si>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</si>
  <si>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</si>
  <si>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</si>
  <si>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</si>
  <si>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</si>
  <si>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</si>
  <si>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</si>
  <si>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</si>
  <si>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</si>
  <si>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</si>
  <si>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</si>
  <si>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</si>
  <si>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</si>
  <si>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</si>
  <si>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</si>
  <si>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</si>
  <si>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</si>
  <si>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</si>
  <si>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</si>
  <si>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</si>
  <si>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</si>
  <si>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</si>
  <si>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</si>
  <si>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</si>
  <si>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</si>
  <si>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</si>
  <si>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</si>
  <si>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</si>
  <si>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</si>
  <si>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</si>
  <si>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</si>
  <si>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</si>
  <si>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</si>
  <si>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</si>
  <si>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</si>
  <si>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</si>
  <si>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</si>
  <si>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</si>
  <si>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</si>
  <si>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</si>
  <si>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</si>
  <si>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</si>
  <si>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</si>
  <si>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</si>
  <si>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</si>
  <si>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</si>
  <si>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</si>
  <si>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</si>
  <si>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</si>
  <si>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</si>
  <si>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</si>
  <si>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</si>
  <si>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</si>
  <si>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</si>
  <si>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</si>
  <si>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</si>
  <si>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</si>
  <si>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</si>
  <si>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</si>
  <si>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</si>
  <si>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</si>
  <si>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</si>
  <si>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</si>
  <si>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</si>
  <si>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</si>
  <si>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</si>
  <si>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</si>
  <si>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</si>
  <si>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</si>
  <si>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</si>
  <si>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</si>
  <si>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</si>
  <si>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</si>
  <si>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</si>
  <si>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</si>
  <si>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</si>
  <si>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</si>
  <si>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</si>
  <si>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</si>
  <si>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</si>
  <si>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</si>
  <si>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</si>
  <si>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</si>
  <si>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</si>
  <si>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</si>
  <si>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</si>
  <si>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</si>
  <si>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</si>
  <si>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</si>
  <si>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</si>
  <si>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</si>
  <si>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</si>
  <si>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</si>
  <si>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</si>
  <si>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</si>
  <si>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</si>
  <si>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</si>
  <si>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</si>
  <si>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</si>
  <si>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</si>
  <si>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</si>
  <si>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</si>
  <si>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</si>
  <si>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</si>
  <si>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</si>
  <si>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</si>
  <si>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</si>
  <si>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</si>
  <si>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</si>
  <si>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</si>
  <si>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</si>
  <si>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</si>
  <si>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</si>
  <si>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</si>
  <si>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</si>
  <si>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</si>
  <si>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</si>
  <si>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</si>
  <si>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</si>
  <si>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</si>
  <si>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</si>
  <si>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</si>
  <si>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</si>
  <si>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</si>
  <si>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</si>
  <si>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</si>
  <si>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</si>
  <si>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</si>
  <si>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</si>
  <si>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</si>
  <si>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</si>
  <si>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</si>
  <si>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</si>
  <si>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</si>
  <si>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</si>
  <si>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</si>
  <si>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</si>
  <si>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</si>
  <si>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</si>
  <si>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</si>
  <si>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</si>
  <si>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</si>
  <si>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</si>
  <si>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</si>
  <si>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</si>
  <si>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</si>
  <si>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</si>
  <si>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</si>
  <si>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</si>
  <si>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</si>
  <si>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</si>
  <si>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</si>
  <si>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</si>
  <si>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</si>
  <si>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</si>
  <si>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</si>
  <si>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</si>
  <si>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</si>
  <si>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</si>
  <si>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</si>
  <si>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</si>
  <si>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</si>
  <si>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</si>
  <si>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</si>
  <si>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</si>
  <si>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</si>
  <si>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</si>
  <si>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</si>
  <si>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</si>
  <si>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</si>
  <si>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</si>
  <si>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</si>
  <si>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</si>
  <si>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</si>
  <si>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</si>
  <si>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</si>
  <si>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</si>
  <si>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</si>
  <si>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</si>
  <si>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</si>
  <si>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</si>
  <si>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</si>
  <si>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</si>
  <si>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</si>
  <si>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</si>
  <si>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</si>
  <si>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</si>
  <si>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</si>
  <si>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</si>
  <si>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</si>
  <si>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</si>
  <si>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</si>
  <si>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</si>
  <si>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</si>
  <si>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</si>
  <si>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</si>
  <si>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</si>
  <si>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</si>
  <si>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</si>
  <si>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</si>
  <si>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</si>
  <si>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</si>
  <si>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</si>
  <si>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</si>
  <si>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</si>
  <si>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</si>
  <si>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</si>
  <si>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</si>
  <si>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</si>
  <si>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</si>
  <si>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</si>
  <si>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</si>
  <si>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</si>
  <si>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</si>
  <si>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</si>
  <si>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</si>
  <si>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</si>
  <si>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</si>
  <si>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</si>
  <si>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</si>
  <si>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</si>
  <si>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</si>
  <si>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</si>
  <si>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</si>
  <si>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</si>
  <si>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</si>
  <si>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</si>
  <si>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</si>
  <si>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</si>
  <si>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</si>
  <si>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</si>
  <si>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</si>
  <si>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</si>
  <si>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</si>
  <si>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</si>
  <si>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</si>
  <si>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</si>
  <si>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</si>
  <si>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</si>
  <si>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</si>
  <si>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</si>
  <si>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</si>
  <si>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</si>
  <si>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</si>
  <si>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</si>
  <si>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</si>
  <si>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</si>
  <si>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</si>
  <si>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</si>
  <si>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</si>
  <si>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</si>
  <si>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</si>
  <si>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</si>
  <si>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</si>
  <si>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</si>
  <si>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</si>
  <si>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</si>
  <si>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</si>
  <si>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</si>
  <si>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</si>
  <si>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</si>
  <si>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</si>
  <si>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</si>
  <si>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</si>
  <si>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</si>
  <si>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</si>
  <si>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</si>
  <si>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</si>
  <si>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</si>
  <si>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</si>
  <si>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</si>
  <si>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</si>
  <si>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</si>
  <si>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</si>
  <si>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</si>
  <si>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</si>
  <si>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</si>
  <si>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</si>
  <si>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</si>
  <si>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</si>
  <si>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</si>
  <si>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</si>
  <si>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</si>
  <si>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</si>
  <si>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</si>
  <si>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</si>
  <si>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</si>
  <si>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</si>
  <si>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</si>
  <si>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</si>
  <si>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</si>
  <si>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</si>
  <si>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</si>
  <si>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</si>
  <si>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</si>
  <si>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</si>
  <si>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</si>
  <si>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</si>
  <si>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</si>
  <si>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</si>
  <si>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</si>
  <si>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</si>
  <si>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</si>
  <si>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</si>
  <si>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</si>
  <si>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</si>
  <si>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</si>
  <si>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</si>
  <si>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</si>
  <si>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</si>
  <si>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</si>
  <si>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</si>
  <si>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</si>
  <si>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</si>
  <si>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</si>
  <si>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</si>
  <si>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</si>
  <si>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</si>
  <si>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</si>
  <si>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</si>
  <si>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</si>
  <si>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</si>
  <si>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</si>
  <si>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</si>
  <si>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</si>
  <si>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</si>
  <si>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</si>
  <si>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</si>
  <si>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</si>
  <si>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</si>
  <si>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</si>
  <si>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</si>
  <si>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</si>
  <si>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</si>
  <si>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</si>
  <si>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</si>
  <si>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</si>
  <si>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</si>
  <si>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</si>
  <si>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</si>
  <si>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</si>
  <si>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</si>
  <si>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</si>
  <si>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</si>
  <si>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</si>
  <si>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</si>
  <si>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</si>
  <si>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</si>
  <si>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</si>
  <si>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</si>
  <si>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</si>
  <si>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</si>
  <si>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</si>
  <si>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</si>
  <si>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</si>
  <si>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</si>
  <si>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</si>
  <si>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</si>
  <si>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</si>
  <si>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</si>
  <si>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</si>
  <si>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</si>
  <si>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</si>
  <si>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</si>
  <si>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</si>
  <si>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</si>
  <si>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</si>
  <si>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</si>
  <si>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</si>
  <si>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</si>
  <si>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</si>
  <si>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</si>
  <si>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</si>
  <si>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</si>
  <si>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</si>
  <si>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</si>
  <si>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</si>
  <si>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</si>
  <si>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</si>
  <si>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</si>
  <si>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</si>
  <si>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</si>
  <si>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</si>
  <si>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</si>
  <si>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</si>
  <si>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</si>
  <si>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</si>
  <si>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</si>
  <si>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</si>
  <si>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</si>
  <si>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</si>
  <si>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</si>
  <si>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</si>
  <si>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</si>
  <si>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</si>
  <si>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</si>
  <si>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</si>
  <si>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</si>
  <si>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</si>
  <si>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</si>
  <si>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</si>
  <si>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</si>
  <si>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</si>
  <si>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</si>
  <si>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</si>
  <si>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</si>
  <si>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</si>
  <si>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</si>
  <si>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</si>
  <si>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</si>
  <si>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</si>
  <si>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</si>
  <si>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</si>
  <si>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</si>
  <si>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</si>
  <si>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</si>
  <si>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</si>
  <si>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</si>
  <si>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</si>
  <si>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</si>
  <si>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</si>
  <si>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</si>
  <si>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</si>
  <si>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</si>
  <si>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</si>
  <si>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</si>
  <si>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</si>
  <si>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</si>
  <si>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</si>
  <si>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</si>
  <si>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</si>
  <si>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</si>
  <si>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</si>
  <si>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</si>
  <si>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</si>
  <si>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</si>
  <si>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</si>
  <si>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</si>
  <si>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</si>
  <si>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</si>
  <si>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</si>
  <si>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</si>
  <si>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</si>
  <si>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</si>
  <si>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</si>
  <si>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</si>
  <si>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</si>
  <si>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</si>
  <si>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</si>
  <si>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</si>
  <si>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</si>
  <si>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</si>
  <si>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</si>
  <si>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</si>
  <si>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</si>
  <si>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</si>
  <si>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</si>
  <si>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</si>
  <si>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</si>
  <si>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</si>
  <si>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</si>
  <si>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</si>
  <si>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</si>
  <si>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</si>
  <si>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</si>
  <si>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</si>
  <si>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</si>
  <si>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</si>
  <si>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</si>
  <si>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</si>
  <si>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</si>
  <si>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</si>
  <si>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</si>
  <si>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</si>
  <si>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</si>
  <si>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</si>
  <si>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</si>
  <si>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</si>
  <si>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</si>
  <si>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</si>
  <si>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</si>
  <si>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</si>
  <si>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</si>
  <si>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</si>
  <si>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</si>
  <si>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</si>
  <si>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</si>
  <si>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</si>
  <si>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</si>
  <si>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</si>
  <si>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</si>
  <si>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</si>
  <si>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</si>
  <si>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</si>
  <si>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</si>
  <si>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</si>
  <si>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</si>
  <si>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</si>
  <si>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</si>
  <si>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</si>
  <si>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</si>
  <si>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</si>
  <si>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</si>
  <si>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</si>
  <si>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</si>
  <si>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</si>
  <si>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</si>
  <si>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</si>
  <si>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</si>
  <si>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</si>
  <si>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</si>
  <si>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</si>
  <si>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</si>
  <si>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</si>
  <si>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</si>
  <si>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</si>
  <si>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</si>
  <si>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</si>
  <si>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</si>
  <si>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</si>
  <si>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</si>
  <si>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</si>
  <si>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</si>
  <si>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</si>
  <si>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</si>
  <si>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</si>
  <si>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</si>
  <si>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</si>
  <si>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</si>
  <si>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</si>
  <si>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</si>
  <si>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</si>
  <si>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</si>
  <si>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</si>
  <si>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</si>
  <si>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</si>
  <si>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</si>
  <si>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</si>
  <si>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</si>
  <si>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</si>
  <si>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</si>
  <si>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</si>
  <si>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</si>
  <si>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</si>
  <si>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</si>
  <si>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</si>
  <si>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</si>
  <si>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</si>
  <si>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</si>
  <si>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</si>
  <si>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</si>
  <si>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</si>
  <si>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</si>
  <si>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</si>
  <si>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</si>
  <si>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</si>
  <si>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</si>
  <si>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</si>
  <si>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</si>
  <si>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</si>
  <si>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</si>
  <si>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</si>
  <si>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</si>
  <si>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</si>
  <si>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</si>
  <si>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</si>
  <si>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</si>
  <si>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</si>
  <si>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</si>
  <si>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</si>
  <si>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</si>
  <si>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</si>
  <si>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</si>
  <si>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</si>
  <si>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</si>
  <si>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</si>
  <si>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</si>
  <si>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</si>
  <si>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</si>
  <si>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</si>
  <si>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</si>
  <si>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</si>
  <si>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</si>
  <si>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</si>
  <si>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</si>
  <si>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</si>
  <si>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</si>
  <si>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</si>
  <si>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</si>
  <si>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</si>
  <si>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</si>
  <si>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</si>
  <si>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</si>
  <si>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</si>
  <si>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</si>
  <si>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</si>
  <si>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</si>
  <si>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</si>
  <si>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</si>
  <si>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</si>
  <si>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</si>
  <si>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</si>
  <si>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</si>
  <si>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</si>
  <si>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</si>
  <si>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</si>
  <si>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</si>
  <si>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</si>
  <si>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</si>
  <si>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</si>
  <si>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</si>
  <si>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</si>
  <si>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</si>
  <si>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</si>
  <si>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</si>
  <si>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</si>
  <si>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</si>
  <si>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</si>
  <si>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</si>
  <si>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</si>
  <si>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</si>
  <si>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</si>
  <si>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</si>
  <si>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</si>
  <si>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</si>
  <si>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</si>
  <si>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</si>
  <si>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</si>
  <si>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</si>
  <si>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</si>
  <si>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</si>
  <si>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</si>
  <si>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</si>
  <si>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</si>
  <si>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</si>
  <si>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</si>
  <si>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</si>
  <si>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</si>
  <si>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</si>
  <si>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</si>
  <si>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</si>
  <si>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</si>
  <si>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</si>
  <si>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</si>
  <si>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</si>
  <si>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</si>
  <si>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</si>
  <si>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</si>
  <si>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</si>
  <si>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</si>
  <si>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</si>
  <si>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</si>
  <si>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</si>
  <si>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</si>
  <si>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</si>
  <si>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</si>
  <si>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</si>
  <si>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</si>
  <si>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</si>
  <si>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</si>
  <si>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</si>
  <si>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</si>
  <si>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</si>
  <si>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</si>
  <si>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</si>
  <si>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</si>
  <si>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</si>
  <si>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</si>
  <si>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</si>
  <si>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</si>
  <si>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</si>
  <si>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</si>
  <si>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</si>
  <si>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</si>
  <si>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</si>
  <si>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</si>
  <si>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</si>
  <si>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</si>
  <si>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</si>
  <si>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</si>
  <si>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</si>
  <si>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</si>
  <si>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</si>
  <si>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</si>
  <si>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</si>
  <si>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</si>
  <si>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</si>
  <si>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</si>
  <si>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</si>
  <si>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</si>
  <si>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</si>
  <si>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</si>
  <si>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</si>
  <si>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</si>
  <si>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</si>
  <si>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</si>
  <si>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</si>
  <si>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</si>
  <si>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</si>
  <si>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</si>
  <si>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</si>
  <si>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</si>
  <si>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</si>
  <si>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</si>
  <si>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</si>
  <si>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</si>
  <si>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</si>
  <si>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</si>
  <si>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</si>
  <si>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</si>
  <si>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</si>
  <si>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</si>
  <si>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</si>
  <si>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</si>
  <si>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</si>
  <si>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</si>
  <si>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</si>
  <si>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</si>
  <si>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</si>
  <si>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</si>
  <si>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</si>
  <si>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</si>
  <si>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</si>
  <si>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</si>
  <si>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</si>
  <si>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</si>
  <si>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</si>
  <si>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</si>
  <si>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</si>
  <si>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</si>
  <si>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</si>
  <si>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</si>
  <si>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</si>
  <si>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</si>
  <si>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</si>
  <si>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</si>
  <si>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</si>
  <si>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</si>
  <si>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</si>
  <si>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</si>
  <si>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</si>
  <si>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</si>
  <si>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</si>
  <si>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</si>
  <si>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</si>
  <si>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</si>
  <si>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</si>
  <si>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</si>
  <si>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</si>
  <si>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</si>
  <si>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</si>
  <si>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</si>
  <si>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</si>
  <si>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</si>
  <si>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</si>
  <si>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</si>
  <si>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</si>
  <si>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</si>
  <si>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</si>
  <si>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</si>
  <si>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</si>
  <si>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</si>
  <si>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</si>
  <si>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</si>
  <si>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</si>
  <si>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</si>
  <si>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</si>
  <si>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</si>
  <si>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</si>
  <si>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</si>
  <si>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</si>
  <si>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</si>
  <si>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</si>
  <si>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</si>
  <si>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</si>
  <si>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</si>
  <si>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</si>
  <si>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</si>
  <si>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</si>
  <si>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</si>
  <si>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</si>
  <si>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</si>
  <si>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</si>
  <si>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</si>
  <si>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</si>
  <si>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</si>
  <si>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</si>
  <si>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</si>
  <si>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</si>
  <si>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</si>
  <si>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</si>
  <si>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</si>
  <si>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</si>
  <si>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</si>
  <si>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</si>
  <si>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</si>
  <si>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</si>
  <si>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</si>
  <si>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</si>
  <si>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</si>
  <si>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</si>
  <si>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</si>
  <si>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</si>
  <si>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</si>
  <si>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</si>
  <si>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</si>
  <si>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</si>
  <si>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</si>
  <si>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</si>
  <si>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</si>
  <si>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</si>
  <si>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</si>
  <si>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</si>
  <si>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</si>
  <si>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</si>
  <si>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</si>
  <si>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</si>
  <si>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</si>
  <si>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</si>
  <si>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</si>
  <si>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</si>
  <si>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</si>
  <si>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</si>
  <si>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</si>
  <si>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</si>
  <si>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</si>
  <si>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</si>
  <si>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</si>
  <si>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</si>
  <si>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</si>
  <si>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</si>
  <si>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</si>
  <si>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</si>
  <si>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</si>
  <si>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</si>
  <si>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</si>
  <si>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</si>
  <si>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</si>
  <si>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</si>
  <si>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</si>
  <si>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</si>
  <si>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</si>
  <si>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</si>
  <si>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</si>
  <si>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</si>
  <si>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</si>
  <si>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</si>
  <si>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</si>
  <si>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</si>
  <si>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</si>
  <si>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</si>
  <si>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</si>
  <si>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</si>
  <si>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</si>
  <si>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</si>
  <si>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</si>
  <si>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</si>
  <si>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</si>
  <si>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</si>
  <si>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</si>
  <si>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</si>
  <si>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</si>
  <si>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</si>
  <si>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</si>
  <si>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</si>
  <si>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</si>
  <si>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</si>
  <si>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</si>
  <si>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</si>
  <si>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</si>
  <si>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</si>
  <si>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</si>
  <si>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</si>
  <si>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</si>
  <si>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</si>
  <si>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</si>
  <si>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</si>
  <si>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</si>
  <si>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</si>
  <si>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</si>
  <si>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</si>
  <si>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</si>
  <si>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</si>
  <si>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</si>
  <si>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</si>
  <si>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</si>
  <si>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</si>
  <si>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</si>
  <si>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</si>
  <si>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</si>
  <si>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</si>
  <si>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</si>
  <si>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</si>
  <si>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</si>
  <si>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</si>
  <si>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</si>
  <si>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</si>
  <si>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</si>
  <si>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</si>
  <si>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</si>
  <si>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</si>
  <si>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</si>
  <si>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</si>
  <si>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</si>
  <si>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</si>
  <si>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</si>
  <si>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</si>
  <si>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</si>
  <si>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</si>
  <si>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</si>
  <si>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</si>
  <si>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</si>
  <si>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</si>
  <si>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</si>
  <si>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</si>
  <si>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</si>
  <si>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</si>
  <si>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</si>
  <si>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</si>
  <si>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</si>
  <si>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</si>
  <si>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</si>
  <si>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</si>
  <si>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</si>
  <si>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</si>
  <si>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</si>
  <si>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</si>
  <si>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</si>
  <si>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</si>
  <si>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</si>
  <si>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</si>
  <si>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</si>
  <si>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</si>
  <si>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</si>
  <si>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</si>
  <si>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</si>
  <si>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</si>
  <si>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</si>
  <si>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</si>
  <si>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</si>
  <si>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</si>
  <si>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</si>
  <si>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</si>
  <si>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</si>
  <si>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</si>
  <si>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</si>
  <si>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</si>
  <si>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</si>
  <si>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</si>
  <si>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</si>
  <si>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</si>
  <si>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</si>
  <si>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</si>
  <si>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</si>
  <si>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</si>
  <si>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</si>
  <si>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</si>
  <si>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</si>
  <si>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</si>
  <si>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</si>
  <si>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</si>
  <si>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</si>
  <si>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</si>
  <si>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</si>
  <si>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</si>
  <si>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</si>
  <si>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</si>
  <si>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</si>
  <si>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</si>
  <si>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</si>
  <si>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</si>
  <si>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</si>
  <si>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</si>
  <si>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</si>
  <si>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</si>
  <si>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</si>
  <si>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</si>
  <si>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</si>
  <si>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</si>
  <si>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</si>
  <si>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</si>
  <si>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</si>
  <si>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</si>
  <si>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</si>
  <si>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</si>
  <si>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</si>
  <si>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</si>
  <si>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</si>
  <si>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</si>
  <si>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</si>
  <si>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</si>
  <si>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</si>
  <si>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</si>
  <si>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</si>
  <si>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</si>
  <si>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</si>
  <si>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</si>
  <si>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</si>
  <si>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</si>
  <si>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</si>
  <si>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</si>
  <si>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</si>
  <si>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</si>
  <si>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</si>
  <si>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</si>
  <si>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</si>
  <si>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</si>
  <si>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</si>
  <si>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</si>
  <si>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</si>
  <si>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</si>
  <si>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</si>
  <si>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</si>
  <si>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</si>
  <si>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</si>
  <si>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</si>
  <si>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</si>
  <si>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</si>
  <si>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</si>
  <si>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</si>
  <si>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</si>
  <si>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</si>
  <si>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</si>
  <si>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</si>
  <si>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</si>
  <si>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</si>
  <si>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</si>
  <si>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</si>
  <si>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</si>
  <si>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</si>
  <si>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</si>
  <si>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</si>
  <si>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</si>
  <si>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</si>
  <si>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</si>
  <si>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</si>
  <si>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</si>
  <si>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</si>
  <si>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</si>
  <si>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</si>
  <si>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</si>
  <si>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</si>
  <si>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</si>
  <si>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</si>
  <si>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</si>
  <si>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</si>
  <si>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</si>
  <si>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</si>
  <si>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</si>
  <si>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</si>
  <si>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</si>
  <si>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</si>
  <si>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</si>
  <si>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</si>
  <si>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</si>
  <si>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</si>
  <si>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</si>
  <si>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</si>
  <si>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</si>
  <si>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</si>
  <si>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</si>
  <si>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</si>
  <si>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</si>
  <si>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</si>
  <si>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</si>
  <si>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</si>
  <si>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</si>
  <si>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</si>
  <si>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</si>
  <si>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</si>
  <si>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</si>
  <si>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</si>
  <si>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</si>
  <si>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</si>
  <si>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</si>
  <si>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</si>
  <si>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</si>
  <si>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</si>
  <si>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</si>
  <si>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</si>
  <si>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</si>
  <si>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</si>
  <si>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</si>
  <si>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</si>
  <si>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</si>
  <si>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</si>
  <si>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</si>
  <si>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</si>
  <si>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</si>
  <si>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</si>
  <si>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</si>
  <si>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</si>
  <si>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</si>
  <si>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</si>
  <si>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</si>
  <si>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</si>
  <si>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</si>
  <si>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</si>
  <si>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</si>
  <si>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</si>
  <si>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</si>
  <si>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</si>
  <si>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</si>
  <si>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</si>
  <si>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</si>
  <si>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</si>
  <si>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</si>
  <si>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</si>
  <si>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</si>
  <si>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</si>
  <si>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</si>
  <si>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</si>
  <si>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</si>
  <si>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</si>
  <si>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</si>
  <si>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</si>
  <si>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</si>
  <si>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</si>
  <si>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</si>
  <si>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</si>
  <si>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</si>
  <si>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</si>
  <si>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</si>
  <si>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</si>
  <si>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</si>
  <si>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</si>
  <si>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</si>
  <si>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</si>
  <si>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</si>
  <si>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</si>
  <si>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</si>
  <si>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</si>
  <si>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</si>
  <si>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</si>
  <si>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</si>
  <si>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</si>
  <si>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</si>
  <si>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</si>
  <si>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</si>
  <si>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</si>
  <si>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</si>
  <si>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</si>
  <si>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</si>
  <si>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</si>
  <si>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</si>
  <si>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</si>
  <si>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</si>
  <si>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</si>
  <si>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</si>
  <si>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</si>
  <si>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</si>
  <si>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</si>
  <si>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</si>
  <si>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</si>
  <si>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</si>
  <si>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</si>
  <si>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</si>
  <si>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</si>
  <si>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</si>
  <si>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</si>
  <si>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</si>
  <si>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</si>
  <si>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</si>
  <si>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</si>
  <si>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</si>
  <si>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</si>
  <si>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</si>
  <si>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</si>
  <si>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</si>
  <si>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</si>
  <si>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</si>
  <si>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</si>
  <si>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</si>
  <si>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</si>
  <si>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</si>
  <si>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</si>
  <si>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</si>
  <si>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</si>
  <si>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</si>
  <si>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</si>
  <si>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</si>
  <si>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</si>
  <si>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</si>
  <si>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</si>
  <si>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</si>
  <si>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</si>
  <si>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</si>
  <si>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</si>
  <si>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</si>
  <si>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</si>
  <si>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</si>
  <si>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</si>
  <si>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</si>
  <si>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</si>
  <si>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</si>
  <si>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</si>
  <si>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</si>
  <si>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</si>
  <si>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</si>
  <si>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</si>
  <si>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</si>
  <si>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</si>
  <si>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</si>
  <si>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</si>
  <si>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</si>
  <si>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</si>
  <si>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</si>
  <si>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</si>
  <si>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</si>
  <si>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</si>
  <si>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</si>
  <si>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</si>
  <si>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</si>
  <si>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</si>
  <si>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</si>
  <si>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</si>
  <si>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</si>
  <si>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</si>
  <si>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</si>
  <si>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</si>
  <si>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</si>
  <si>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</si>
  <si>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</si>
  <si>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</si>
  <si>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</si>
  <si>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</si>
  <si>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</si>
  <si>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</si>
  <si>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</si>
  <si>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</si>
  <si>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</si>
  <si>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</si>
  <si>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</si>
  <si>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</si>
  <si>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</si>
  <si>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</si>
  <si>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</si>
  <si>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</si>
  <si>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</si>
  <si>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</si>
  <si>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</si>
  <si>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</si>
  <si>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</si>
  <si>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</si>
  <si>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</si>
  <si>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</si>
  <si>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</si>
  <si>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</si>
  <si>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</si>
  <si>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</si>
  <si>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</si>
  <si>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</si>
  <si>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</si>
  <si>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</si>
  <si>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</si>
  <si>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</si>
  <si>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</si>
  <si>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</si>
  <si>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</si>
  <si>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</si>
  <si>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</si>
  <si>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</si>
  <si>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</si>
  <si>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</si>
  <si>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</si>
  <si>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</si>
  <si>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</si>
  <si>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</si>
  <si>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</si>
  <si>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</si>
  <si>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</si>
  <si>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</si>
  <si>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</si>
  <si>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</si>
  <si>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</si>
  <si>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</si>
  <si>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</si>
  <si>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</si>
  <si>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</si>
  <si>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</si>
  <si>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</si>
  <si>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</si>
  <si>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</si>
  <si>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</si>
  <si>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</si>
  <si>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</si>
  <si>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</si>
  <si>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</si>
  <si>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</si>
  <si>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</si>
  <si>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</si>
  <si>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</si>
  <si>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</si>
  <si>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</si>
  <si>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</si>
  <si>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</si>
  <si>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</si>
  <si>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</si>
  <si>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</si>
  <si>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</si>
  <si>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</si>
  <si>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</si>
  <si>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</si>
  <si>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</si>
  <si>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</si>
  <si>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</si>
  <si>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</si>
  <si>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</si>
  <si>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</si>
  <si>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</si>
  <si>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</si>
  <si>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</si>
  <si>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</si>
  <si>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</si>
  <si>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</si>
  <si>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</si>
  <si>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</si>
  <si>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</si>
  <si>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</si>
  <si>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</si>
  <si>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</si>
  <si>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</si>
  <si>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</si>
  <si>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</si>
  <si>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</si>
  <si>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</si>
  <si>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</si>
  <si>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</si>
  <si>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</si>
  <si>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</si>
  <si>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</si>
  <si>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</si>
  <si>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</si>
  <si>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</si>
  <si>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</si>
  <si>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</si>
  <si>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</si>
  <si>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</si>
  <si>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</si>
  <si>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</si>
  <si>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</si>
  <si>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</si>
  <si>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</si>
  <si>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</si>
  <si>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</si>
  <si>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</si>
  <si>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</si>
  <si>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</si>
  <si>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</si>
  <si>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</si>
  <si>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</si>
  <si>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</si>
  <si>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</si>
  <si>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</si>
  <si>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</si>
  <si>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</si>
  <si>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</si>
  <si>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</si>
  <si>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</si>
  <si>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</si>
  <si>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</si>
  <si>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</si>
  <si>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</si>
  <si>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</si>
  <si>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</si>
  <si>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</si>
  <si>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</si>
  <si>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</si>
  <si>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</si>
  <si>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</si>
  <si>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</si>
  <si>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</si>
  <si>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</si>
  <si>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</si>
  <si>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</si>
  <si>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</si>
  <si>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</si>
  <si>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</si>
  <si>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</si>
  <si>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</si>
  <si>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</si>
  <si>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</si>
  <si>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</si>
  <si>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</si>
  <si>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</si>
  <si>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</si>
  <si>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</si>
  <si>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</si>
  <si>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</si>
  <si>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</si>
  <si>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</si>
  <si>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</si>
  <si>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</si>
  <si>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</si>
  <si>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</si>
  <si>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</si>
  <si>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</si>
  <si>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</si>
  <si>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</si>
  <si>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</si>
  <si>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</si>
  <si>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</si>
  <si>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</si>
  <si>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</si>
  <si>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</si>
  <si>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</si>
  <si>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</si>
  <si>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</si>
  <si>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</si>
  <si>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</si>
  <si>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</si>
  <si>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</si>
  <si>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</si>
  <si>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</si>
  <si>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</si>
  <si>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</si>
  <si>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</si>
  <si>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</si>
  <si>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</si>
  <si>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</si>
  <si>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</si>
  <si>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</si>
  <si>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</si>
  <si>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</si>
  <si>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</si>
  <si>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</si>
  <si>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</si>
  <si>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</si>
  <si>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</si>
  <si>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</si>
  <si>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</si>
  <si>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</si>
  <si>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</si>
  <si>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</si>
  <si>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</si>
  <si>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</si>
  <si>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</si>
  <si>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</si>
  <si>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</si>
  <si>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</si>
  <si>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</si>
  <si>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</si>
  <si>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</si>
  <si>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</si>
  <si>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</si>
  <si>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</si>
  <si>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</si>
  <si>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</si>
  <si>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</si>
  <si>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</si>
  <si>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</si>
  <si>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</si>
  <si>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</si>
  <si>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</si>
  <si>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</si>
  <si>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</si>
  <si>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</si>
  <si>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</si>
  <si>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</si>
  <si>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</si>
  <si>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</si>
  <si>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</si>
  <si>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</si>
  <si>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</si>
  <si>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</si>
  <si>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</si>
  <si>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</si>
  <si>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</si>
  <si>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</si>
  <si>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</si>
  <si>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</si>
  <si>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</si>
  <si>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</si>
  <si>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</si>
  <si>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</si>
  <si>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</si>
  <si>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</si>
  <si>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</si>
  <si>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</si>
  <si>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</si>
  <si>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</si>
  <si>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</si>
  <si>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</si>
  <si>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</si>
  <si>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</si>
  <si>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</si>
  <si>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</si>
  <si>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</si>
  <si>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</si>
  <si>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</si>
  <si>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</si>
  <si>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</si>
  <si>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</si>
  <si>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</si>
  <si>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</si>
  <si>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</si>
  <si>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</si>
  <si>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</si>
  <si>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</si>
  <si>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</si>
  <si>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</si>
  <si>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</si>
  <si>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</si>
  <si>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</si>
  <si>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</si>
  <si>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</si>
  <si>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</si>
  <si>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</si>
  <si>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</si>
  <si>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</si>
  <si>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</si>
  <si>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</si>
  <si>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</si>
  <si>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</si>
  <si>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</si>
  <si>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</si>
  <si>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</si>
  <si>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</si>
  <si>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</si>
  <si>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</si>
  <si>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</si>
  <si>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</si>
  <si>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</si>
  <si>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</si>
  <si>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</si>
  <si>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</si>
  <si>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</si>
  <si>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</si>
  <si>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</si>
  <si>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</si>
  <si>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</si>
  <si>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</si>
  <si>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</si>
  <si>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</si>
  <si>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</si>
  <si>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</si>
  <si>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</si>
  <si>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</si>
  <si>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</si>
  <si>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</si>
  <si>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</si>
  <si>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</si>
  <si>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</si>
  <si>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</si>
  <si>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</si>
  <si>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</si>
  <si>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</si>
  <si>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</si>
  <si>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</si>
  <si>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</si>
  <si>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</si>
  <si>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</si>
  <si>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</si>
  <si>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</si>
  <si>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</si>
  <si>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</si>
  <si>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</si>
  <si>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</si>
  <si>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</si>
  <si>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</si>
  <si>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</si>
  <si>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</si>
  <si>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</si>
  <si>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</si>
  <si>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</si>
  <si>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</si>
  <si>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</si>
  <si>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</si>
  <si>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</si>
  <si>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</si>
  <si>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</si>
  <si>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</si>
  <si>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</si>
  <si>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</si>
  <si>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</si>
  <si>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</si>
  <si>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</si>
  <si>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</si>
  <si>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</si>
  <si>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</si>
  <si>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</si>
  <si>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</si>
  <si>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</si>
  <si>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</si>
  <si>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</si>
  <si>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</si>
  <si>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</si>
  <si>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</si>
  <si>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</si>
  <si>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</si>
  <si>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</si>
  <si>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</si>
  <si>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</si>
  <si>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</si>
  <si>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</si>
  <si>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</si>
  <si>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</si>
  <si>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</si>
  <si>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</si>
  <si>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</si>
  <si>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</si>
  <si>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</si>
  <si>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</si>
  <si>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</si>
  <si>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</si>
  <si>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</si>
  <si>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</si>
  <si>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</si>
  <si>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</si>
  <si>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</si>
  <si>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</si>
  <si>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</si>
  <si>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</si>
  <si>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</si>
  <si>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</si>
  <si>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</si>
  <si>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</si>
  <si>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</si>
  <si>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</si>
  <si>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</si>
  <si>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</si>
  <si>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</si>
  <si>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</si>
  <si>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</si>
  <si>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</si>
  <si>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</si>
  <si>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</si>
  <si>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</si>
  <si>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</si>
  <si>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</si>
  <si>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</si>
  <si>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</si>
  <si>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</si>
  <si>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</si>
  <si>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</si>
  <si>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</si>
  <si>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</si>
  <si>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</si>
  <si>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</si>
  <si>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</si>
  <si>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</si>
  <si>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</si>
  <si>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</si>
  <si>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</si>
  <si>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</si>
  <si>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</si>
  <si>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</si>
  <si>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</si>
  <si>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</si>
  <si>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</si>
  <si>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</si>
  <si>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</si>
  <si>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</si>
  <si>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</si>
  <si>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</si>
  <si>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</si>
  <si>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</si>
  <si>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</si>
  <si>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</si>
  <si>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</si>
  <si>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</si>
  <si>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</si>
  <si>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</si>
  <si>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</si>
  <si>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</si>
  <si>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</si>
  <si>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</si>
  <si>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</si>
  <si>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</si>
  <si>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</si>
  <si>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</si>
  <si>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</si>
  <si>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</si>
  <si>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</si>
  <si>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</si>
  <si>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</si>
  <si>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</si>
  <si>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</si>
  <si>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</si>
  <si>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</si>
  <si>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</si>
  <si>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</si>
  <si>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</si>
  <si>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</si>
  <si>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</si>
  <si>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</si>
  <si>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</si>
  <si>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</si>
  <si>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</si>
  <si>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</si>
  <si>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</si>
  <si>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</si>
  <si>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</si>
  <si>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</si>
  <si>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</si>
  <si>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</si>
  <si>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</si>
  <si>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</si>
  <si>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</si>
  <si>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</si>
  <si>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</si>
  <si>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</si>
  <si>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</si>
  <si>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</si>
  <si>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</si>
  <si>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</si>
  <si>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</si>
  <si>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</si>
  <si>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</si>
  <si>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</si>
  <si>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</si>
  <si>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</si>
  <si>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</si>
  <si>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</si>
  <si>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</si>
  <si>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</si>
  <si>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</si>
  <si>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</si>
  <si>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</si>
  <si>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</si>
  <si>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</si>
  <si>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</si>
  <si>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</si>
  <si>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</si>
  <si>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</si>
  <si>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</si>
  <si>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</si>
  <si>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</si>
  <si>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</si>
  <si>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</si>
  <si>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</si>
  <si>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</si>
  <si>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</si>
  <si>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</si>
  <si>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</si>
  <si>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</si>
  <si>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</si>
  <si>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</si>
  <si>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</si>
  <si>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</si>
  <si>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</si>
  <si>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</si>
  <si>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</si>
  <si>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</si>
  <si>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</si>
  <si>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</si>
  <si>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</si>
  <si>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</si>
  <si>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</si>
  <si>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</si>
  <si>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</si>
  <si>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</si>
  <si>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</si>
  <si>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</si>
  <si>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</si>
  <si>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</si>
  <si>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</si>
  <si>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</si>
  <si>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</si>
  <si>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</si>
  <si>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</si>
  <si>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</si>
  <si>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</si>
  <si>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</si>
  <si>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</si>
  <si>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</si>
  <si>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</si>
  <si>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</si>
  <si>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</si>
  <si>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</si>
  <si>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</si>
  <si>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</si>
  <si>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</si>
  <si>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</si>
  <si>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</si>
  <si>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</si>
  <si>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</si>
  <si>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</si>
  <si>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</si>
  <si>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</si>
  <si>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</si>
  <si>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</si>
  <si>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</si>
  <si>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</si>
  <si>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</si>
  <si>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</si>
  <si>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</si>
  <si>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</si>
  <si>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</si>
  <si>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</si>
  <si>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</si>
  <si>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</si>
  <si>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</si>
  <si>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</si>
  <si>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</si>
  <si>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</si>
  <si>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</si>
  <si>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</si>
  <si>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</si>
  <si>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</si>
  <si>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</si>
  <si>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</si>
  <si>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</si>
  <si>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</si>
  <si>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</si>
  <si>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</si>
  <si>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</si>
  <si>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</si>
  <si>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</si>
  <si>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</si>
  <si>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</si>
  <si>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</si>
  <si>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</si>
  <si>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</si>
  <si>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</si>
  <si>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</si>
  <si>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</si>
  <si>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</si>
  <si>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</si>
  <si>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</si>
  <si>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</si>
  <si>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</si>
  <si>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</si>
  <si>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</si>
  <si>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</si>
  <si>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</si>
  <si>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</si>
  <si>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</si>
  <si>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</si>
  <si>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</si>
  <si>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</si>
  <si>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</si>
  <si>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</si>
  <si>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</si>
  <si>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</si>
  <si>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</si>
  <si>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</si>
  <si>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</si>
  <si>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</si>
  <si>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</si>
  <si>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</si>
  <si>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</si>
  <si>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</si>
  <si>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</si>
  <si>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</si>
  <si>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</si>
  <si>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</si>
  <si>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</si>
  <si>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</si>
  <si>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</si>
  <si>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</si>
  <si>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</si>
  <si>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</si>
  <si>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</si>
  <si>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</si>
  <si>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</si>
  <si>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</si>
  <si>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</si>
  <si>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</si>
  <si>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</si>
  <si>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</si>
  <si>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</si>
  <si>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</si>
  <si>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</si>
  <si>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</si>
  <si>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</si>
  <si>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</si>
  <si>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</si>
  <si>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</si>
  <si>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</si>
  <si>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</si>
  <si>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</si>
  <si>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</si>
  <si>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</si>
  <si>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</si>
  <si>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</si>
  <si>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</si>
  <si>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</si>
  <si>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</si>
  <si>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</si>
  <si>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</si>
  <si>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</si>
  <si>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</si>
  <si>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</si>
  <si>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</si>
  <si>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</si>
  <si>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</si>
  <si>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</si>
  <si>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</si>
  <si>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</si>
  <si>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</si>
  <si>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</si>
  <si>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</si>
  <si>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</si>
  <si>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</si>
  <si>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</si>
  <si>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</si>
  <si>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</si>
  <si>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</si>
  <si>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</si>
  <si>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</si>
  <si>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</si>
  <si>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</si>
  <si>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</si>
  <si>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</si>
  <si>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</si>
  <si>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</si>
  <si>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</si>
  <si>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</si>
  <si>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</si>
  <si>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</si>
  <si>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</si>
  <si>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</si>
  <si>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</si>
  <si>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</si>
  <si>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</si>
  <si>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</si>
  <si>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</si>
  <si>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</si>
  <si>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</si>
  <si>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</si>
  <si>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</si>
  <si>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</si>
  <si>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</si>
  <si>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</si>
  <si>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</si>
  <si>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</si>
  <si>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</si>
  <si>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</si>
  <si>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</si>
  <si>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</si>
  <si>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</si>
  <si>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</si>
  <si>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</si>
  <si>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</si>
  <si>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</si>
  <si>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</si>
  <si>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</si>
  <si>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</si>
  <si>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</si>
  <si>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</si>
  <si>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</si>
  <si>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</si>
  <si>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</si>
  <si>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</si>
  <si>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</si>
  <si>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</si>
  <si>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</si>
  <si>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</si>
  <si>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</si>
  <si>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</si>
  <si>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</si>
  <si>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</si>
  <si>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</si>
  <si>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</si>
  <si>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</si>
  <si>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</si>
  <si>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</si>
  <si>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</si>
  <si>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</si>
  <si>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</si>
  <si>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</si>
  <si>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</si>
  <si>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</si>
  <si>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</si>
  <si>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</si>
  <si>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</si>
  <si>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</si>
  <si>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</si>
  <si>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</si>
  <si>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</si>
  <si>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</si>
  <si>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</si>
  <si>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</si>
  <si>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</si>
  <si>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</si>
  <si>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</si>
  <si>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</si>
  <si>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</si>
  <si>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</si>
  <si>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</si>
  <si>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</si>
  <si>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</si>
  <si>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</si>
  <si>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</si>
  <si>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</si>
  <si>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</si>
  <si>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</si>
  <si>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</si>
  <si>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</si>
  <si>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</si>
  <si>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</si>
  <si>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</si>
  <si>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</si>
  <si>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</si>
  <si>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</si>
  <si>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</si>
  <si>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</si>
  <si>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</si>
  <si>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</si>
  <si>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</si>
  <si>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</si>
  <si>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</si>
  <si>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</si>
  <si>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</si>
  <si>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</si>
  <si>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</si>
  <si>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</si>
  <si>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</si>
  <si>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</si>
  <si>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</si>
  <si>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</si>
  <si>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</si>
  <si>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</si>
  <si>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</si>
  <si>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</si>
  <si>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</si>
  <si>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</si>
  <si>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</si>
  <si>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</si>
  <si>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</si>
  <si>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</si>
  <si>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</si>
  <si>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</si>
  <si>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</si>
  <si>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</si>
  <si>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</si>
  <si>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</si>
  <si>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</si>
  <si>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</si>
  <si>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</si>
  <si>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</si>
  <si>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</si>
  <si>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</si>
  <si>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</si>
  <si>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</si>
  <si>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</si>
  <si>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</si>
  <si>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</si>
  <si>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</si>
  <si>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</si>
  <si>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</si>
  <si>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</si>
  <si>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</si>
  <si>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</si>
  <si>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</si>
  <si>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</si>
  <si>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</si>
  <si>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</si>
  <si>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</si>
  <si>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</si>
  <si>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</si>
  <si>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</si>
  <si>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</si>
  <si>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</si>
  <si>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</si>
  <si>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</si>
  <si>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</si>
  <si>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</si>
  <si>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</si>
  <si>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</si>
  <si>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</si>
  <si>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</si>
  <si>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</si>
  <si>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</si>
  <si>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</si>
  <si>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</si>
  <si>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</si>
  <si>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</si>
  <si>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</si>
  <si>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</si>
  <si>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</si>
  <si>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</si>
  <si>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</si>
  <si>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</si>
  <si>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</si>
  <si>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</si>
  <si>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</si>
  <si>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</si>
  <si>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</si>
  <si>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</si>
  <si>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</si>
  <si>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</si>
  <si>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</si>
  <si>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</si>
  <si>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</si>
  <si>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</si>
  <si>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</si>
  <si>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</si>
  <si>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</si>
  <si>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</si>
  <si>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</si>
  <si>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</si>
  <si>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</si>
  <si>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</si>
  <si>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</si>
  <si>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</si>
  <si>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</si>
  <si>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</si>
  <si>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</si>
  <si>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</si>
  <si>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</si>
  <si>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</si>
  <si>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</si>
  <si>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</si>
  <si>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</si>
  <si>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</si>
  <si>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</si>
  <si>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</si>
  <si>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</si>
  <si>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</si>
  <si>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</si>
  <si>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</si>
  <si>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</si>
  <si>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</si>
  <si>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</si>
  <si>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</si>
  <si>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</si>
  <si>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</si>
  <si>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</si>
  <si>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</si>
  <si>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</si>
  <si>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</si>
  <si>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</si>
  <si>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</si>
  <si>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</si>
  <si>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</si>
  <si>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</si>
  <si>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</si>
  <si>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</si>
  <si>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</si>
  <si>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</si>
  <si>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</si>
  <si>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</si>
  <si>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</si>
  <si>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</si>
  <si>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</si>
  <si>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</si>
  <si>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</si>
  <si>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</si>
  <si>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</si>
  <si>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</si>
  <si>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</si>
  <si>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</si>
  <si>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</si>
  <si>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</si>
  <si>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</si>
  <si>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</si>
  <si>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</si>
  <si>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</si>
  <si>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</si>
  <si>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</si>
  <si>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</si>
  <si>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</si>
  <si>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</si>
  <si>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</si>
  <si>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</si>
  <si>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</si>
  <si>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</si>
  <si>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</si>
  <si>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</si>
  <si>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</si>
  <si>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</si>
  <si>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</si>
  <si>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</si>
  <si>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</si>
  <si>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</si>
  <si>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</si>
  <si>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</si>
  <si>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</si>
  <si>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</si>
  <si>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</si>
  <si>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</si>
  <si>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</si>
  <si>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</si>
  <si>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</si>
  <si>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</si>
  <si>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</si>
  <si>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</si>
  <si>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</si>
  <si>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</si>
  <si>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</si>
  <si>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</si>
  <si>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</si>
  <si>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</si>
  <si>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</si>
  <si>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</si>
  <si>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</si>
  <si>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</si>
  <si>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</si>
  <si>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</si>
  <si>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</si>
  <si>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</si>
  <si>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</si>
  <si>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</si>
  <si>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</si>
  <si>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</si>
  <si>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</si>
  <si>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</si>
  <si>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</si>
  <si>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</si>
  <si>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</si>
  <si>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</si>
  <si>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</si>
  <si>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</si>
  <si>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</si>
  <si>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</si>
  <si>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</si>
  <si>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</si>
  <si>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</si>
  <si>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</si>
  <si>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</si>
  <si>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</si>
  <si>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</si>
  <si>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</si>
  <si>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</si>
  <si>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</si>
  <si>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</si>
  <si>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</si>
  <si>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</si>
  <si>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</si>
  <si>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</si>
  <si>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</si>
  <si>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</si>
  <si>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</si>
  <si>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</si>
  <si>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</si>
  <si>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</si>
  <si>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</si>
  <si>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</si>
  <si>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</si>
  <si>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</si>
  <si>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</si>
  <si>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</si>
  <si>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</si>
  <si>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</si>
  <si>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</si>
  <si>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</si>
  <si>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</si>
  <si>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</si>
  <si>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</si>
  <si>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</si>
  <si>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</si>
  <si>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</si>
  <si>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</si>
  <si>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</si>
  <si>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</si>
  <si>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</si>
  <si>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</si>
  <si>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</si>
  <si>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</si>
  <si>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</si>
  <si>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</si>
  <si>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</si>
  <si>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</si>
  <si>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</si>
  <si>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</si>
  <si>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</si>
  <si>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</si>
  <si>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</si>
  <si>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</si>
  <si>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</si>
  <si>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</si>
  <si>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</si>
  <si>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</si>
  <si>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</si>
  <si>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</si>
  <si>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</si>
  <si>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</si>
  <si>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</si>
  <si>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</si>
  <si>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</si>
  <si>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</si>
  <si>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</si>
  <si>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</si>
  <si>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</si>
  <si>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</si>
  <si>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</si>
  <si>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</si>
  <si>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</si>
  <si>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</si>
  <si>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</si>
  <si>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</si>
  <si>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</si>
  <si>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</si>
  <si>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</si>
  <si>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</si>
  <si>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</si>
  <si>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</si>
  <si>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</si>
  <si>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</si>
  <si>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</si>
  <si>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</si>
  <si>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</si>
  <si>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</si>
  <si>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</si>
  <si>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</si>
  <si>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</si>
  <si>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</si>
  <si>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</si>
  <si>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</si>
  <si>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</si>
  <si>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</si>
  <si>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</si>
  <si>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</si>
  <si>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</si>
  <si>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</si>
  <si>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</si>
  <si>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</si>
  <si>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</si>
  <si>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</si>
  <si>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</si>
  <si>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</si>
  <si>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</si>
  <si>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</si>
  <si>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</si>
  <si>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</si>
  <si>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</si>
  <si>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</si>
  <si>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</si>
  <si>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</si>
  <si>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</si>
  <si>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</si>
  <si>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</si>
  <si>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</si>
  <si>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</si>
  <si>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</si>
  <si>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</si>
  <si>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</si>
  <si>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</si>
  <si>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</si>
  <si>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</si>
  <si>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</si>
  <si>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</si>
  <si>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</si>
  <si>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</si>
  <si>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</si>
  <si>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</si>
  <si>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</si>
  <si>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</si>
  <si>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</si>
  <si>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</si>
  <si>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</si>
  <si>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</si>
  <si>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</si>
  <si>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</si>
  <si>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</si>
  <si>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</si>
  <si>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</si>
  <si>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</si>
  <si>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</si>
  <si>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</si>
  <si>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</si>
  <si>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</si>
  <si>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</si>
  <si>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</si>
  <si>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</si>
  <si>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</si>
  <si>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</si>
  <si>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</si>
  <si>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</si>
  <si>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</si>
  <si>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</si>
  <si>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</si>
  <si>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</si>
  <si>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</si>
  <si>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</si>
  <si>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</si>
  <si>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</si>
  <si>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</si>
  <si>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</si>
  <si>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</si>
  <si>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</si>
  <si>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</si>
  <si>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</si>
  <si>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</si>
  <si>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</si>
  <si>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</si>
  <si>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</si>
  <si>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</si>
  <si>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</si>
  <si>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</si>
  <si>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</si>
  <si>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</si>
  <si>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</si>
  <si>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</si>
  <si>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</si>
  <si>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</si>
  <si>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</si>
  <si>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</si>
  <si>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</si>
  <si>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</si>
  <si>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</si>
  <si>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</si>
  <si>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</si>
  <si>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</si>
  <si>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</si>
  <si>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</si>
  <si>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</si>
  <si>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</si>
  <si>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</si>
  <si>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</si>
  <si>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</si>
  <si>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</si>
  <si>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</si>
  <si>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</si>
  <si>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</si>
  <si>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</si>
  <si>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</si>
  <si>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</si>
  <si>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</si>
  <si>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</si>
  <si>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</si>
  <si>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</si>
  <si>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</si>
  <si>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</si>
  <si>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</si>
  <si>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</si>
  <si>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</si>
  <si>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</si>
  <si>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</si>
  <si>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</si>
  <si>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</si>
  <si>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</si>
  <si>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</si>
  <si>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</si>
  <si>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</si>
  <si>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</si>
  <si>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</si>
  <si>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</si>
  <si>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</si>
  <si>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</si>
  <si>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</si>
  <si>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</si>
  <si>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</si>
  <si>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</si>
  <si>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</si>
  <si>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</si>
  <si>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</si>
  <si>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</si>
  <si>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</si>
  <si>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</si>
  <si>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</si>
  <si>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</si>
  <si>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</si>
  <si>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</si>
  <si>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</si>
  <si>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</si>
  <si>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</si>
  <si>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</si>
  <si>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</si>
  <si>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</si>
  <si>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</si>
  <si>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</si>
  <si>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</si>
  <si>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</si>
  <si>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</si>
  <si>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</si>
  <si>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</si>
  <si>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</si>
  <si>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</si>
  <si>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</si>
  <si>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</si>
  <si>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</si>
  <si>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</si>
  <si>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</si>
  <si>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</si>
  <si>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</si>
  <si>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</si>
  <si>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</si>
  <si>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</si>
  <si>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</si>
  <si>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</si>
  <si>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</si>
  <si>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</si>
  <si>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</si>
  <si>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</si>
  <si>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</si>
  <si>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</si>
  <si>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</si>
  <si>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</si>
  <si>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</si>
  <si>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</si>
  <si>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</si>
  <si>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</si>
  <si>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</si>
  <si>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</si>
  <si>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</si>
  <si>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</si>
  <si>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</si>
  <si>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</si>
  <si>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</si>
  <si>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</si>
  <si>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</si>
  <si>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</si>
  <si>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</si>
  <si>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</si>
  <si>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</si>
  <si>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</si>
  <si>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</si>
  <si>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</si>
  <si>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</si>
  <si>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</si>
  <si>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</si>
  <si>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</si>
  <si>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</si>
  <si>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</si>
  <si>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</si>
  <si>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</si>
  <si>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</si>
  <si>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</si>
  <si>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</si>
  <si>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</si>
  <si>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</si>
  <si>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</si>
  <si>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</si>
  <si>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</si>
  <si>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</si>
  <si>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</si>
  <si>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</si>
  <si>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</si>
  <si>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</si>
  <si>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</si>
  <si>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</si>
  <si>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</si>
  <si>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</si>
  <si>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</si>
  <si>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</si>
  <si>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</si>
  <si>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</si>
  <si>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</si>
  <si>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</si>
  <si>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</si>
  <si>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</si>
  <si>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</si>
  <si>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</si>
  <si>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</si>
  <si>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</si>
  <si>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</si>
  <si>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</si>
  <si>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</si>
  <si>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</si>
  <si>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</si>
  <si>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</si>
  <si>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</si>
  <si>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</si>
  <si>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</si>
  <si>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</si>
  <si>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</si>
  <si>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</si>
  <si>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</si>
  <si>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</si>
  <si>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</si>
  <si>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</si>
  <si>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</si>
  <si>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</si>
  <si>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</si>
  <si>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</si>
  <si>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</si>
  <si>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</si>
  <si>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</si>
  <si>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</si>
  <si>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</si>
  <si>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</si>
  <si>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</si>
  <si>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</si>
  <si>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</si>
  <si>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</si>
  <si>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</si>
  <si>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</si>
  <si>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</si>
  <si>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</si>
  <si>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</si>
  <si>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</si>
  <si>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</si>
  <si>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</si>
  <si>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</si>
  <si>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</si>
  <si>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</si>
  <si>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</si>
  <si>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</si>
  <si>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</si>
  <si>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</si>
  <si>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</si>
  <si>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</si>
  <si>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</si>
  <si>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</si>
  <si>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</si>
  <si>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</si>
  <si>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</si>
  <si>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</si>
  <si>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</si>
  <si>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</si>
  <si>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</si>
  <si>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</si>
  <si>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</si>
  <si>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</si>
  <si>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</si>
  <si>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</si>
  <si>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</si>
  <si>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</si>
  <si>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</si>
  <si>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</si>
  <si>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</si>
  <si>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</si>
  <si>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</si>
  <si>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</si>
  <si>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</si>
  <si>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</si>
  <si>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</si>
  <si>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</si>
  <si>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</si>
  <si>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</si>
  <si>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</si>
  <si>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</si>
  <si>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</si>
  <si>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</si>
  <si>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</si>
  <si>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</si>
  <si>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</si>
  <si>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</si>
  <si>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</si>
  <si>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</si>
  <si>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</si>
  <si>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</si>
  <si>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</si>
  <si>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</si>
  <si>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</si>
  <si>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</si>
  <si>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</si>
  <si>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</si>
  <si>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</si>
  <si>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</si>
  <si>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</si>
  <si>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</si>
  <si>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</si>
  <si>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</si>
  <si>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</si>
  <si>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</si>
  <si>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</si>
  <si>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</si>
  <si>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</si>
  <si>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</si>
  <si>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</si>
  <si>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</si>
  <si>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</si>
  <si>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</si>
  <si>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</si>
  <si>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</si>
  <si>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</si>
  <si>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</si>
  <si>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</si>
  <si>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</si>
  <si>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</si>
  <si>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</si>
  <si>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</si>
  <si>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</si>
  <si>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</si>
  <si>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</si>
  <si>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</si>
  <si>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</si>
  <si>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</si>
  <si>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</si>
  <si>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</si>
  <si>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</si>
  <si>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</si>
  <si>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</si>
  <si>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</si>
  <si>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</si>
  <si>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</si>
  <si>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</si>
  <si>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</si>
  <si>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</si>
  <si>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</si>
  <si>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</si>
  <si>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</si>
  <si>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</si>
  <si>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</si>
  <si>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</si>
  <si>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</si>
  <si>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</si>
  <si>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</si>
  <si>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</si>
  <si>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</si>
  <si>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</si>
  <si>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</si>
  <si>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</si>
  <si>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</si>
  <si>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</si>
  <si>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</si>
  <si>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</si>
  <si>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</si>
  <si>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</si>
  <si>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</si>
  <si>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</si>
  <si>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</si>
  <si>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</si>
  <si>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</si>
  <si>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</si>
  <si>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</si>
  <si>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</si>
  <si>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</si>
  <si>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</si>
  <si>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</si>
  <si>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</si>
  <si>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</si>
  <si>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</si>
  <si>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</si>
  <si>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</si>
  <si>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</si>
  <si>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</si>
  <si>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</si>
  <si>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</si>
  <si>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</si>
  <si>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</si>
  <si>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</si>
  <si>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</si>
  <si>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</si>
  <si>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</si>
  <si>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</si>
  <si>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</si>
  <si>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</si>
  <si>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</si>
  <si>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</si>
  <si>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</si>
  <si>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</si>
  <si>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</si>
  <si>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</si>
  <si>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</si>
  <si>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</si>
  <si>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</si>
  <si>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</si>
  <si>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</si>
  <si>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</si>
  <si>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</si>
  <si>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</si>
  <si>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</si>
  <si>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</si>
  <si>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</si>
  <si>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</si>
  <si>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</si>
  <si>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</si>
  <si>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</si>
  <si>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</si>
  <si>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</si>
  <si>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</si>
  <si>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</si>
  <si>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</si>
  <si>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</si>
  <si>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</si>
  <si>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</si>
  <si>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</si>
  <si>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</si>
  <si>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</si>
  <si>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</si>
  <si>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</si>
  <si>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</si>
  <si>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</si>
  <si>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</si>
  <si>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</si>
  <si>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</si>
  <si>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</si>
  <si>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</si>
  <si>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</si>
  <si>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</si>
  <si>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</si>
  <si>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</si>
  <si>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</si>
  <si>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</si>
  <si>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</si>
  <si>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</si>
  <si>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</si>
  <si>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</si>
  <si>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</si>
  <si>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</si>
  <si>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</si>
  <si>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</si>
  <si>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</si>
  <si>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</si>
  <si>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</si>
  <si>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</si>
  <si>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</si>
  <si>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</si>
  <si>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</si>
  <si>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</si>
  <si>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</si>
  <si>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</si>
  <si>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</si>
  <si>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</si>
  <si>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</si>
  <si>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</si>
  <si>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</si>
  <si>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</si>
  <si>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</si>
  <si>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</si>
  <si>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</si>
  <si>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</si>
  <si>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</si>
  <si>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</si>
  <si>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</si>
  <si>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</si>
  <si>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</si>
  <si>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</si>
  <si>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</si>
  <si>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</si>
  <si>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</si>
  <si>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</si>
  <si>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</si>
  <si>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</si>
  <si>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</si>
  <si>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</si>
  <si>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</si>
  <si>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</si>
  <si>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</si>
  <si>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</si>
  <si>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</si>
  <si>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</si>
  <si>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</si>
  <si>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</si>
  <si>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</si>
  <si>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</si>
  <si>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</si>
  <si>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</si>
  <si>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</si>
  <si>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</si>
  <si>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</si>
  <si>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</si>
  <si>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</si>
  <si>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</si>
  <si>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</si>
  <si>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</si>
  <si>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</si>
  <si>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</si>
  <si>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</si>
  <si>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</si>
  <si>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</si>
  <si>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</si>
  <si>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</si>
  <si>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</si>
  <si>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</si>
  <si>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</si>
  <si>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</si>
  <si>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</si>
  <si>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</si>
  <si>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</si>
  <si>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</si>
  <si>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</si>
  <si>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</si>
  <si>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</si>
  <si>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</si>
  <si>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</si>
  <si>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</si>
  <si>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</si>
  <si>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</si>
  <si>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</si>
  <si>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</si>
  <si>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</si>
  <si>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</si>
  <si>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</si>
  <si>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</si>
  <si>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</si>
  <si>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</si>
  <si>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</si>
  <si>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</si>
  <si>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</si>
  <si>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</si>
  <si>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</si>
  <si>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</si>
  <si>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</si>
  <si>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</si>
  <si>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</si>
  <si>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</si>
  <si>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</si>
  <si>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</si>
  <si>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</si>
  <si>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</si>
  <si>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</si>
  <si>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</si>
  <si>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</si>
  <si>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</si>
  <si>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</si>
  <si>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</si>
  <si>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</si>
  <si>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</si>
  <si>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</si>
  <si>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</si>
  <si>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</si>
  <si>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</si>
  <si>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</si>
  <si>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</si>
  <si>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</si>
  <si>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</si>
  <si>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</si>
  <si>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</si>
  <si>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</si>
  <si>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</si>
  <si>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</si>
  <si>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</si>
  <si>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</si>
  <si>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</si>
  <si>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</si>
  <si>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</si>
  <si>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</si>
  <si>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</si>
  <si>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</si>
  <si>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</si>
  <si>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</si>
  <si>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</si>
  <si>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</si>
  <si>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</si>
  <si>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</si>
  <si>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</si>
  <si>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</si>
  <si>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</si>
  <si>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</si>
  <si>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</si>
  <si>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</si>
  <si>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</si>
  <si>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</si>
  <si>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</si>
  <si>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</si>
  <si>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</si>
  <si>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</si>
  <si>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</si>
  <si>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</si>
  <si>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</si>
  <si>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</si>
  <si>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</si>
  <si>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</si>
  <si>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</si>
  <si>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</si>
  <si>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</si>
  <si>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</si>
  <si>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</si>
  <si>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</si>
  <si>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</si>
  <si>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</si>
  <si>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</si>
  <si>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</si>
  <si>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</si>
  <si>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</si>
  <si>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</si>
  <si>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</si>
  <si>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</si>
  <si>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</si>
  <si>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</si>
  <si>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</si>
  <si>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</si>
  <si>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</si>
  <si>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</si>
  <si>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</si>
  <si>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</si>
  <si>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</si>
  <si>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</si>
  <si>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</si>
  <si>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</si>
  <si>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</si>
  <si>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</si>
  <si>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</si>
  <si>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</si>
  <si>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</si>
  <si>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</si>
  <si>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</si>
  <si>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</si>
  <si>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</si>
  <si>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</si>
  <si>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</si>
  <si>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</si>
  <si>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</si>
  <si>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</si>
  <si>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</si>
  <si>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</si>
  <si>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</si>
  <si>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</si>
  <si>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</si>
  <si>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</si>
  <si>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</si>
  <si>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</si>
  <si>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</si>
  <si>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</si>
  <si>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</si>
  <si>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</si>
  <si>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</si>
  <si>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</si>
  <si>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</si>
  <si>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</si>
  <si>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</si>
  <si>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</si>
  <si>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</si>
  <si>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</si>
  <si>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</si>
  <si>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</si>
  <si>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</si>
  <si>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</si>
  <si>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</si>
  <si>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</si>
  <si>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</si>
  <si>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</si>
  <si>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</si>
  <si>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</si>
  <si>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</si>
  <si>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</si>
  <si>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</si>
  <si>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</si>
  <si>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</si>
  <si>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</si>
  <si>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</si>
  <si>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</si>
  <si>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</si>
  <si>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</si>
  <si>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</si>
  <si>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</si>
  <si>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</si>
  <si>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</si>
  <si>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</si>
  <si>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</si>
  <si>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</si>
  <si>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</si>
  <si>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</si>
  <si>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</si>
  <si>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</si>
  <si>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</si>
  <si>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</si>
  <si>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</si>
  <si>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</si>
  <si>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</si>
  <si>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</si>
  <si>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</si>
  <si>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</si>
  <si>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</si>
  <si>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</si>
  <si>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</si>
  <si>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</si>
  <si>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</si>
  <si>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</si>
  <si>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</si>
  <si>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</si>
  <si>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</si>
  <si>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</si>
  <si>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</si>
  <si>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</si>
  <si>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</si>
  <si>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</si>
  <si>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</si>
  <si>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</si>
  <si>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</si>
  <si>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</si>
  <si>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</si>
  <si>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</si>
  <si>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</si>
  <si>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</si>
  <si>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</si>
  <si>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</si>
  <si>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</si>
  <si>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</si>
  <si>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</si>
  <si>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</si>
  <si>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</si>
  <si>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</si>
  <si>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</si>
  <si>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</si>
  <si>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</si>
  <si>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</si>
  <si>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</si>
  <si>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</si>
  <si>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</si>
  <si>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</si>
  <si>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</si>
  <si>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</si>
  <si>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</si>
  <si>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</si>
  <si>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</si>
  <si>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</si>
  <si>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</si>
  <si>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</si>
  <si>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</si>
  <si>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</si>
  <si>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</si>
  <si>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</si>
  <si>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</si>
  <si>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</si>
  <si>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</si>
  <si>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</si>
  <si>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</si>
  <si>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</si>
  <si>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</si>
  <si>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</si>
  <si>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</si>
  <si>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</si>
  <si>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</si>
  <si>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</si>
  <si>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</si>
  <si>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</si>
  <si>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</si>
  <si>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</si>
  <si>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</si>
  <si>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</si>
  <si>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</si>
  <si>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</si>
  <si>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</si>
  <si>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</si>
  <si>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</si>
  <si>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</si>
  <si>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</si>
  <si>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</si>
  <si>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</si>
  <si>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</si>
  <si>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</si>
  <si>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</si>
  <si>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</si>
  <si>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</si>
  <si>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</si>
  <si>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</si>
  <si>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</si>
  <si>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</si>
  <si>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</si>
  <si>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</si>
  <si>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</si>
  <si>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</si>
  <si>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</si>
  <si>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</si>
  <si>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</si>
  <si>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</si>
  <si>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</si>
  <si>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</si>
  <si>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</si>
  <si>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</si>
  <si>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</si>
  <si>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</si>
  <si>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</si>
  <si>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</si>
  <si>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</si>
  <si>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</si>
  <si>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</si>
  <si>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</si>
  <si>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</si>
  <si>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</si>
  <si>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</si>
  <si>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</si>
  <si>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</si>
  <si>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</si>
  <si>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</si>
  <si>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</si>
  <si>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</si>
  <si>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</si>
  <si>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</si>
  <si>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</si>
  <si>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</si>
  <si>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</si>
  <si>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</si>
  <si>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</si>
  <si>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</si>
  <si>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</si>
  <si>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</si>
  <si>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</si>
  <si>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</si>
  <si>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</si>
  <si>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</si>
  <si>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</si>
  <si>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</si>
  <si>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</si>
  <si>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</si>
  <si>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</si>
  <si>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</si>
  <si>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</si>
  <si>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</si>
  <si>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</si>
  <si>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</si>
  <si>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</si>
  <si>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</si>
  <si>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</si>
  <si>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</si>
  <si>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</si>
  <si>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</si>
  <si>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</si>
  <si>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</si>
  <si>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</si>
  <si>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</si>
  <si>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</si>
  <si>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</si>
  <si>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</si>
  <si>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</si>
  <si>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</si>
  <si>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</si>
  <si>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</si>
  <si>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</si>
  <si>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</si>
  <si>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</si>
  <si>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</si>
  <si>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</si>
  <si>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</si>
  <si>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</si>
  <si>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</si>
  <si>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</si>
  <si>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</si>
  <si>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</si>
  <si>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</si>
  <si>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</si>
  <si>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</si>
  <si>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</si>
  <si>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</si>
  <si>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</si>
  <si>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</si>
  <si>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</si>
  <si>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</si>
  <si>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</si>
  <si>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</si>
  <si>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</si>
  <si>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</si>
  <si>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</si>
  <si>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</si>
  <si>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</si>
  <si>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</si>
  <si>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</si>
  <si>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</si>
  <si>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</si>
  <si>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</si>
  <si>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</si>
  <si>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</si>
  <si>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</si>
  <si>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</si>
  <si>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</si>
  <si>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</si>
  <si>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</si>
  <si>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</si>
  <si>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</si>
  <si>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</si>
  <si>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</si>
  <si>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</si>
  <si>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</si>
  <si>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</si>
  <si>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</si>
  <si>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</si>
  <si>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</si>
  <si>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</si>
  <si>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</si>
  <si>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</si>
  <si>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</si>
  <si>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</si>
  <si>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</si>
  <si>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</si>
  <si>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</si>
  <si>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</si>
  <si>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</si>
  <si>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</si>
  <si>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</si>
  <si>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</si>
  <si>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</si>
  <si>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</si>
  <si>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</si>
  <si>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</si>
  <si>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</si>
  <si>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</si>
  <si>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</si>
  <si>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</si>
  <si>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</si>
  <si>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</si>
  <si>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</si>
  <si>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</si>
  <si>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</si>
  <si>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</si>
  <si>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</si>
  <si>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</si>
  <si>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</si>
  <si>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</si>
  <si>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</si>
  <si>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</si>
  <si>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</si>
  <si>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</si>
  <si>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</si>
  <si>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</si>
  <si>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</si>
  <si>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</si>
  <si>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</si>
  <si>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</si>
  <si>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</si>
  <si>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</si>
  <si>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</si>
  <si>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</si>
  <si>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</si>
  <si>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</si>
  <si>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</si>
  <si>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</si>
  <si>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</si>
  <si>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</si>
  <si>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</si>
  <si>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</si>
  <si>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</si>
  <si>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</si>
  <si>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</si>
  <si>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</si>
  <si>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</si>
  <si>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</si>
  <si>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</si>
  <si>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</si>
  <si>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</si>
  <si>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</si>
  <si>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</si>
  <si>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</si>
  <si>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</si>
  <si>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</si>
  <si>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</si>
  <si>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</si>
  <si>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</si>
  <si>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</si>
  <si>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</si>
  <si>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</si>
  <si>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</si>
  <si>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</si>
  <si>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</si>
  <si>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</si>
  <si>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</si>
  <si>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</si>
  <si>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</si>
  <si>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</si>
  <si>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</si>
  <si>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</si>
  <si>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</si>
  <si>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</si>
  <si>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</si>
  <si>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</si>
  <si>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</si>
  <si>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</si>
  <si>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</si>
  <si>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</si>
  <si>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</si>
  <si>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</si>
  <si>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</si>
  <si>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</si>
  <si>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</si>
  <si>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</si>
  <si>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</si>
  <si>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</si>
  <si>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</si>
  <si>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</si>
  <si>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</si>
  <si>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</si>
  <si>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</si>
  <si>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</si>
  <si>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</si>
  <si>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</si>
  <si>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</si>
  <si>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</si>
  <si>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</si>
  <si>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</si>
  <si>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</si>
  <si>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</si>
  <si>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</si>
  <si>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</si>
  <si>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</si>
  <si>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</si>
  <si>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</si>
  <si>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</si>
  <si>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</si>
  <si>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</si>
  <si>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</si>
  <si>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</si>
  <si>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</si>
  <si>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</si>
  <si>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</si>
  <si>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</si>
  <si>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</si>
  <si>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</si>
  <si>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</si>
  <si>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</si>
  <si>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</si>
  <si>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</si>
  <si>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</si>
  <si>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</si>
  <si>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</si>
  <si>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</si>
  <si>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</si>
  <si>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</si>
  <si>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</si>
  <si>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</si>
  <si>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</si>
  <si>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</si>
  <si>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</si>
  <si>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</si>
  <si>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</si>
  <si>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</si>
  <si>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</si>
  <si>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</si>
  <si>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</si>
  <si>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</si>
  <si>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</si>
  <si>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</si>
  <si>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</si>
  <si>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</si>
  <si>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</si>
  <si>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</si>
  <si>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</si>
  <si>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</si>
  <si>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</si>
  <si>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</si>
  <si>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</si>
  <si>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</si>
  <si>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</si>
  <si>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</si>
  <si>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</si>
  <si>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</si>
  <si>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</si>
  <si>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</si>
  <si>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</si>
  <si>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</si>
  <si>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</si>
  <si>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</si>
  <si>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</si>
  <si>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</si>
  <si>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</si>
  <si>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</si>
  <si>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</si>
  <si>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</si>
  <si>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</si>
  <si>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</si>
  <si>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</si>
  <si>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</si>
  <si>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</si>
  <si>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</si>
  <si>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</si>
  <si>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</si>
  <si>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</si>
  <si>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</si>
  <si>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</si>
  <si>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</si>
  <si>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</si>
  <si>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</si>
  <si>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</si>
  <si>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</si>
  <si>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</si>
  <si>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</si>
  <si>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</si>
  <si>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</si>
  <si>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</si>
  <si>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</si>
  <si>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</si>
  <si>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</si>
  <si>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</si>
  <si>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</si>
  <si>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</si>
  <si>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</si>
  <si>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</si>
  <si>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</si>
  <si>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</si>
  <si>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</si>
  <si>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</si>
  <si>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</si>
  <si>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</si>
  <si>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</si>
  <si>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</si>
  <si>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</si>
  <si>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</si>
  <si>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</si>
  <si>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</si>
  <si>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</si>
  <si>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</si>
  <si>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</si>
  <si>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</si>
  <si>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</si>
  <si>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</si>
  <si>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</si>
  <si>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</si>
  <si>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</si>
  <si>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</si>
  <si>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</si>
  <si>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</si>
  <si>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</si>
  <si>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</si>
  <si>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</si>
  <si>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</si>
  <si>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</si>
  <si>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</si>
  <si>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</si>
  <si>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</si>
  <si>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</si>
  <si>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</si>
  <si>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</si>
  <si>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</si>
  <si>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</si>
  <si>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</si>
  <si>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</si>
  <si>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</si>
  <si>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</si>
  <si>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</si>
  <si>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</si>
  <si>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</si>
  <si>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</si>
  <si>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</si>
  <si>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</si>
  <si>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</si>
  <si>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</si>
  <si>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</si>
  <si>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</si>
  <si>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</si>
  <si>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</si>
  <si>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</si>
  <si>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</si>
  <si>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</si>
  <si>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</si>
  <si>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</si>
  <si>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</si>
  <si>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</si>
  <si>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</si>
  <si>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</si>
  <si>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</si>
  <si>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</si>
  <si>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</si>
  <si>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</si>
  <si>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</si>
  <si>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</si>
  <si>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</si>
  <si>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</si>
  <si>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</si>
  <si>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</si>
  <si>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</si>
  <si>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</si>
  <si>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</si>
  <si>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</si>
  <si>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</si>
  <si>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</si>
  <si>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</si>
  <si>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</si>
  <si>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</si>
  <si>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</si>
  <si>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</si>
  <si>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</si>
  <si>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</si>
  <si>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</si>
  <si>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</si>
  <si>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</si>
  <si>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</si>
  <si>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</si>
  <si>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</si>
  <si>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</si>
  <si>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</si>
  <si>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</si>
  <si>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</si>
  <si>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</si>
  <si>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</si>
  <si>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</si>
  <si>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</si>
  <si>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</si>
  <si>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</si>
  <si>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</si>
  <si>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</si>
  <si>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</si>
  <si>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</si>
  <si>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</si>
  <si>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</si>
  <si>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</si>
  <si>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</si>
  <si>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</si>
  <si>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</si>
  <si>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</si>
  <si>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</si>
  <si>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</si>
  <si>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</si>
  <si>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</si>
  <si>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</si>
  <si>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</si>
  <si>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</si>
  <si>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</si>
  <si>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</si>
  <si>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</si>
  <si>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</si>
  <si>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</si>
  <si>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</si>
  <si>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</si>
  <si>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</si>
  <si>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</si>
  <si>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</si>
  <si>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</si>
  <si>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</si>
  <si>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</si>
  <si>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</si>
  <si>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</si>
  <si>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</si>
  <si>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</si>
  <si>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</si>
  <si>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</si>
  <si>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</si>
  <si>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</si>
  <si>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</si>
  <si>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</si>
  <si>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</si>
  <si>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</si>
  <si>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</si>
  <si>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</si>
  <si>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</si>
  <si>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</si>
  <si>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</si>
  <si>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</si>
  <si>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</si>
  <si>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</si>
  <si>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</si>
  <si>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</si>
  <si>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</si>
  <si>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</si>
  <si>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</si>
  <si>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</si>
  <si>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</si>
  <si>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</si>
  <si>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</si>
  <si>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</si>
  <si>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</si>
  <si>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</si>
  <si>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</si>
  <si>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</si>
  <si>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</si>
  <si>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</si>
  <si>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</si>
  <si>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</si>
  <si>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</si>
  <si>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</si>
  <si>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</si>
  <si>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</si>
  <si>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</si>
  <si>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</si>
  <si>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</si>
  <si>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</si>
  <si>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</si>
  <si>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</si>
  <si>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</si>
  <si>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</si>
  <si>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</si>
  <si>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</si>
  <si>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</si>
  <si>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</si>
  <si>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</si>
  <si>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</si>
  <si>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</si>
  <si>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</si>
  <si>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</si>
  <si>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</si>
  <si>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</si>
  <si>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</si>
  <si>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</si>
  <si>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</si>
  <si>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</si>
  <si>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</si>
  <si>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</si>
  <si>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</si>
  <si>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</si>
  <si>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</si>
  <si>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</si>
  <si>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</si>
  <si>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</si>
  <si>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</si>
  <si>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</si>
  <si>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</si>
  <si>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</si>
  <si>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</si>
  <si>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</si>
  <si>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</si>
  <si>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</si>
  <si>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</si>
  <si>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</si>
  <si>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</si>
  <si>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</si>
  <si>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</si>
  <si>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</si>
  <si>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</si>
  <si>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</si>
  <si>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</si>
  <si>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</si>
  <si>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</si>
  <si>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</si>
  <si>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</si>
  <si>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</si>
  <si>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</si>
  <si>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</si>
  <si>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</si>
  <si>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</si>
  <si>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</si>
  <si>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</si>
  <si>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</si>
  <si>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</si>
  <si>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</si>
  <si>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</si>
  <si>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</si>
  <si>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</si>
  <si>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</si>
  <si>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</si>
  <si>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</si>
  <si>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</si>
  <si>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</si>
  <si>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</si>
  <si>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</si>
  <si>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</si>
  <si>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</si>
  <si>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</si>
  <si>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</si>
  <si>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</si>
  <si>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</si>
  <si>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</si>
  <si>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</si>
  <si>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</si>
  <si>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</si>
  <si>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</si>
  <si>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</si>
  <si>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</si>
  <si>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</si>
  <si>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</si>
  <si>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</si>
  <si>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</si>
  <si>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</si>
  <si>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</si>
  <si>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</si>
  <si>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</si>
  <si>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</si>
  <si>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</si>
  <si>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</si>
  <si>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</si>
  <si>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</si>
  <si>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</si>
  <si>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</si>
  <si>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</si>
  <si>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</si>
  <si>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</si>
  <si>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</si>
  <si>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</si>
  <si>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</si>
  <si>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</si>
  <si>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</si>
  <si>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</si>
  <si>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</si>
  <si>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</si>
  <si>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</si>
  <si>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</si>
  <si>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</si>
  <si>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</si>
  <si>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</si>
  <si>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</si>
  <si>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</si>
  <si>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</si>
  <si>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</si>
  <si>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</si>
  <si>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</si>
  <si>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</si>
  <si>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</si>
  <si>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</si>
  <si>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</si>
  <si>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</si>
  <si>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</si>
  <si>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</si>
  <si>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</si>
  <si>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</si>
  <si>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</si>
  <si>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</si>
  <si>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</si>
  <si>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</si>
  <si>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</si>
  <si>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</si>
  <si>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</si>
  <si>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</si>
  <si>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</si>
  <si>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</si>
  <si>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</si>
  <si>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</si>
  <si>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</si>
  <si>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</si>
  <si>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</si>
  <si>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</si>
  <si>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</si>
  <si>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</si>
  <si>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</si>
  <si>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</si>
  <si>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</si>
  <si>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</si>
  <si>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</si>
  <si>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</si>
  <si>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</si>
  <si>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</si>
  <si>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</si>
  <si>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</si>
  <si>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</si>
  <si>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</si>
  <si>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</si>
  <si>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</si>
  <si>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</si>
  <si>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</si>
  <si>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</si>
  <si>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</si>
  <si>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</si>
  <si>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</si>
  <si>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</si>
  <si>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</si>
  <si>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</si>
  <si>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</si>
  <si>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</si>
  <si>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</si>
  <si>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</si>
  <si>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</si>
  <si>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</si>
  <si>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</si>
  <si>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</si>
  <si>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</si>
  <si>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</si>
  <si>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</si>
  <si>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</si>
  <si>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</si>
  <si>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</si>
  <si>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</si>
  <si>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</si>
  <si>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</si>
  <si>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</si>
  <si>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</si>
  <si>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</si>
  <si>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</si>
  <si>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</si>
  <si>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</si>
  <si>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</si>
  <si>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</si>
  <si>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</si>
  <si>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</si>
  <si>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</si>
  <si>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</si>
  <si>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</si>
  <si>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</si>
  <si>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</si>
  <si>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</si>
  <si>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</si>
  <si>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</si>
  <si>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</si>
  <si>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</si>
  <si>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</si>
  <si>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</si>
  <si>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</si>
  <si>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</si>
  <si>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</si>
  <si>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</si>
  <si>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</si>
  <si>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</si>
  <si>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</si>
  <si>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</si>
  <si>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</si>
  <si>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</si>
  <si>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</si>
  <si>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</si>
  <si>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</si>
  <si>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</si>
  <si>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</si>
  <si>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</si>
  <si>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</si>
  <si>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</si>
  <si>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</si>
  <si>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</si>
  <si>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</si>
  <si>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</si>
  <si>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</si>
  <si>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</si>
  <si>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</si>
  <si>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</si>
  <si>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</si>
  <si>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</si>
  <si>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</si>
  <si>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</si>
  <si>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</si>
  <si>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</si>
  <si>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</si>
  <si>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</si>
  <si>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</si>
  <si>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</si>
  <si>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</si>
  <si>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</si>
  <si>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</si>
  <si>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</si>
  <si>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</si>
  <si>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</si>
  <si>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</si>
  <si>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</si>
  <si>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</si>
  <si>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</si>
  <si>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</si>
  <si>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</si>
  <si>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</si>
  <si>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</si>
  <si>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</si>
  <si>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</si>
  <si>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</si>
  <si>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</si>
  <si>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</si>
  <si>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</si>
  <si>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</si>
  <si>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</si>
  <si>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</si>
  <si>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</si>
  <si>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</si>
  <si>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</si>
  <si>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</si>
  <si>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</si>
  <si>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</si>
  <si>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</si>
  <si>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</si>
  <si>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</si>
  <si>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</si>
  <si>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</si>
  <si>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</si>
  <si>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</si>
  <si>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</si>
  <si>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</si>
  <si>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</si>
  <si>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</si>
  <si>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</si>
  <si>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</si>
  <si>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</si>
  <si>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</si>
  <si>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</si>
  <si>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</si>
  <si>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</si>
  <si>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</si>
  <si>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</si>
  <si>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</si>
  <si>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</si>
  <si>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</si>
  <si>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</si>
  <si>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</si>
  <si>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</si>
  <si>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</si>
  <si>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</si>
  <si>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</si>
  <si>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</si>
  <si>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</si>
  <si>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</si>
  <si>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</si>
  <si>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</si>
  <si>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</si>
  <si>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</si>
  <si>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</si>
  <si>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</si>
  <si>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</si>
  <si>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</si>
  <si>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</si>
  <si>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</si>
  <si>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</si>
  <si>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</si>
  <si>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</si>
  <si>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</si>
  <si>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</si>
  <si>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</si>
  <si>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</si>
  <si>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</si>
  <si>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</si>
  <si>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</si>
  <si>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</si>
  <si>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</si>
  <si>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</si>
  <si>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</si>
  <si>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</si>
  <si>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</si>
  <si>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</si>
  <si>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</si>
  <si>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</si>
  <si>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</si>
  <si>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</si>
  <si>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</si>
  <si>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</si>
  <si>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</si>
  <si>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</si>
  <si>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</si>
  <si>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</si>
  <si>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</si>
  <si>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</si>
  <si>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</si>
  <si>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</si>
  <si>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</si>
  <si>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</si>
  <si>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</si>
  <si>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</si>
  <si>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</si>
  <si>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</si>
  <si>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</si>
  <si>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</si>
  <si>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</si>
  <si>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</si>
  <si>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</si>
  <si>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</si>
  <si>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</si>
  <si>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</si>
  <si>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</si>
  <si>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</si>
  <si>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</si>
  <si>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</si>
  <si>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</si>
  <si>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</si>
  <si>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</si>
  <si>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</si>
  <si>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</si>
  <si>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</si>
  <si>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</si>
  <si>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</si>
  <si>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</si>
  <si>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</si>
  <si>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</si>
  <si>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</si>
  <si>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</si>
  <si>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</si>
  <si>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</si>
  <si>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</si>
  <si>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</si>
  <si>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</si>
  <si>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</si>
  <si>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</si>
  <si>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</si>
  <si>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</si>
  <si>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</si>
  <si>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</si>
  <si>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</si>
  <si>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</si>
  <si>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</si>
  <si>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</si>
  <si>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</si>
  <si>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</si>
  <si>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</si>
  <si>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</si>
  <si>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</si>
  <si>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</si>
  <si>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</si>
  <si>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</si>
  <si>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</si>
  <si>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</si>
  <si>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</si>
  <si>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</si>
  <si>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</si>
  <si>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</si>
  <si>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</si>
  <si>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</si>
  <si>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</si>
  <si>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</si>
  <si>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</si>
  <si>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</si>
  <si>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</si>
  <si>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</si>
  <si>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</si>
  <si>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</si>
  <si>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</si>
  <si>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</si>
  <si>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</si>
  <si>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</si>
  <si>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</si>
  <si>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</si>
  <si>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</si>
  <si>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</si>
  <si>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</si>
  <si>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</si>
  <si>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</si>
  <si>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</si>
  <si>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</si>
  <si>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</si>
  <si>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</si>
  <si>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</si>
  <si>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</si>
  <si>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</si>
  <si>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</si>
  <si>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</si>
  <si>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</si>
  <si>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</si>
  <si>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</si>
  <si>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</si>
  <si>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</si>
  <si>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</si>
  <si>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</si>
  <si>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</si>
  <si>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</si>
  <si>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</si>
  <si>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</si>
  <si>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</si>
  <si>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</si>
  <si>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</si>
  <si>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</si>
  <si>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</si>
  <si>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</si>
  <si>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</si>
  <si>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</si>
  <si>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</si>
  <si>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</si>
  <si>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</si>
  <si>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</si>
  <si>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</si>
  <si>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</si>
  <si>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</si>
  <si>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</si>
  <si>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</si>
  <si>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</si>
  <si>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</si>
  <si>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</si>
  <si>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</si>
  <si>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</si>
  <si>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</si>
  <si>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</si>
  <si>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</si>
  <si>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</si>
  <si>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</si>
  <si>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</si>
  <si>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</si>
  <si>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</si>
  <si>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</si>
  <si>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</si>
  <si>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</si>
  <si>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</si>
  <si>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</si>
  <si>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</si>
  <si>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</si>
  <si>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</si>
  <si>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</si>
  <si>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</si>
  <si>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</si>
  <si>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</si>
  <si>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</si>
  <si>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</si>
  <si>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</si>
  <si>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</si>
  <si>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</si>
  <si>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</si>
  <si>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</si>
  <si>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</si>
  <si>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</si>
  <si>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</si>
  <si>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</si>
  <si>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</si>
  <si>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</si>
  <si>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</si>
  <si>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</si>
  <si>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</si>
  <si>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</si>
  <si>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</si>
  <si>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</si>
  <si>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</si>
  <si>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</si>
  <si>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</si>
  <si>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</si>
  <si>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</si>
  <si>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</si>
  <si>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</si>
  <si>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</si>
  <si>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</si>
  <si>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</si>
  <si>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</si>
  <si>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</si>
  <si>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</si>
  <si>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</si>
  <si>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</si>
  <si>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</si>
  <si>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</si>
  <si>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</si>
  <si>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</si>
  <si>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</si>
  <si>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</si>
  <si>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</si>
  <si>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</si>
  <si>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</si>
  <si>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</si>
  <si>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</si>
  <si>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</si>
  <si>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</si>
  <si>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</si>
  <si>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</si>
  <si>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</si>
  <si>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</si>
  <si>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</si>
  <si>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</si>
  <si>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</si>
  <si>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</si>
  <si>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</si>
  <si>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</si>
  <si>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</si>
  <si>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</si>
  <si>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</si>
  <si>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</si>
  <si>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</si>
  <si>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</si>
  <si>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</si>
  <si>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</si>
  <si>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</si>
  <si>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</si>
  <si>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</si>
  <si>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</si>
  <si>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</si>
  <si>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</si>
  <si>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</si>
  <si>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</si>
  <si>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</si>
  <si>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</si>
  <si>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</si>
  <si>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</si>
  <si>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</si>
  <si>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</si>
  <si>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</si>
  <si>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</si>
  <si>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</si>
  <si>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</si>
  <si>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</si>
  <si>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</si>
  <si>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</si>
  <si>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</si>
  <si>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</si>
  <si>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</si>
  <si>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</si>
  <si>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</si>
  <si>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</si>
  <si>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</si>
  <si>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</si>
  <si>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</si>
  <si>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</si>
  <si>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</si>
  <si>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</si>
  <si>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</si>
  <si>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</si>
  <si>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</si>
  <si>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</si>
  <si>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</si>
  <si>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</si>
  <si>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</si>
  <si>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</si>
  <si>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</si>
  <si>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</si>
  <si>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</si>
  <si>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</si>
  <si>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</si>
  <si>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</si>
  <si>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</si>
  <si>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</si>
  <si>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</si>
  <si>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</si>
  <si>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</si>
  <si>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</si>
  <si>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</si>
  <si>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</si>
  <si>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</si>
  <si>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</si>
  <si>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</si>
  <si>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</si>
  <si>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</si>
  <si>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</si>
  <si>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</si>
  <si>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</si>
  <si>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</si>
  <si>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</si>
  <si>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</si>
  <si>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</si>
  <si>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</si>
  <si>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</si>
  <si>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</si>
  <si>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</si>
  <si>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</si>
  <si>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</si>
  <si>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</si>
  <si>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</si>
  <si>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</si>
  <si>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</si>
  <si>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</si>
  <si>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</si>
  <si>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</si>
  <si>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</si>
  <si>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</si>
  <si>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</si>
  <si>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</si>
  <si>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</si>
  <si>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</si>
  <si>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</si>
  <si>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</si>
  <si>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</si>
  <si>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</si>
  <si>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</si>
  <si>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</si>
  <si>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</si>
  <si>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</si>
  <si>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</si>
  <si>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</si>
  <si>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</si>
  <si>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</si>
  <si>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</si>
  <si>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</si>
  <si>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</si>
  <si>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</si>
  <si>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</si>
  <si>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</si>
  <si>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</si>
  <si>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</si>
  <si>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</si>
  <si>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</si>
  <si>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</si>
  <si>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</si>
  <si>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</si>
  <si>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</si>
  <si>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</si>
  <si>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</si>
  <si>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</si>
  <si>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</si>
  <si>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</si>
  <si>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</si>
  <si>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</si>
  <si>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</si>
  <si>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</si>
  <si>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</si>
  <si>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</si>
  <si>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</si>
  <si>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</si>
  <si>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</si>
  <si>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</si>
  <si>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</si>
  <si>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</si>
  <si>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</si>
  <si>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</si>
  <si>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</si>
  <si>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</si>
  <si>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</si>
  <si>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</si>
  <si>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</si>
  <si>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</si>
  <si>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</si>
  <si>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</si>
  <si>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</si>
  <si>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</si>
  <si>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</si>
  <si>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</si>
  <si>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</si>
  <si>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</si>
  <si>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</si>
  <si>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</si>
  <si>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</si>
  <si>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</si>
  <si>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</si>
  <si>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</si>
  <si>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</si>
  <si>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</si>
  <si>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</si>
  <si>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</si>
  <si>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</si>
  <si>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</si>
  <si>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</si>
  <si>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</si>
  <si>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</si>
  <si>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</si>
  <si>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</si>
  <si>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</si>
  <si>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</si>
  <si>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</si>
  <si>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</si>
  <si>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</si>
  <si>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</si>
  <si>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</si>
  <si>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</si>
  <si>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</si>
  <si>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</si>
  <si>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</si>
  <si>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</si>
  <si>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</si>
  <si>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</si>
  <si>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</si>
  <si>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</si>
  <si>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</si>
  <si>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</si>
  <si>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</si>
  <si>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</si>
  <si>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</si>
  <si>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</si>
  <si>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</si>
  <si>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</si>
  <si>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</si>
  <si>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</si>
  <si>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</si>
  <si>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</si>
  <si>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</si>
  <si>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</si>
  <si>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</si>
  <si>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</si>
  <si>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</si>
  <si>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</si>
  <si>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</si>
  <si>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</si>
  <si>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</si>
  <si>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</si>
  <si>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</si>
  <si>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</si>
  <si>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</si>
  <si>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</si>
  <si>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</si>
  <si>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</si>
  <si>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</si>
  <si>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</si>
  <si>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</si>
  <si>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</si>
  <si>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</si>
  <si>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</si>
  <si>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</si>
  <si>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</si>
  <si>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</si>
  <si>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</si>
  <si>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</si>
  <si>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</si>
  <si>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</si>
  <si>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</si>
  <si>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</si>
  <si>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</si>
  <si>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</si>
  <si>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</si>
  <si>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</si>
  <si>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</si>
  <si>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</si>
  <si>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</si>
  <si>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</si>
  <si>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</si>
  <si>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</si>
  <si>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</si>
  <si>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</si>
  <si>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</si>
  <si>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</si>
  <si>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</si>
  <si>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</si>
  <si>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</si>
  <si>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</si>
  <si>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</si>
  <si>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</si>
  <si>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</si>
  <si>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</si>
  <si>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</si>
  <si>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</si>
  <si>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</si>
  <si>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</si>
  <si>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</si>
  <si>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</si>
  <si>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</si>
  <si>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</si>
  <si>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</si>
  <si>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</si>
  <si>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</si>
  <si>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</si>
  <si>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</si>
  <si>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</si>
  <si>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</si>
  <si>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</si>
  <si>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</si>
  <si>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</si>
  <si>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</si>
  <si>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</si>
  <si>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</si>
  <si>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</si>
  <si>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</si>
  <si>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</si>
  <si>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</si>
  <si>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</si>
  <si>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</si>
  <si>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</si>
  <si>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</si>
  <si>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</si>
  <si>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</si>
  <si>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</si>
  <si>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</si>
  <si>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</si>
  <si>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</si>
  <si>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</si>
  <si>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</si>
  <si>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</si>
  <si>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</si>
  <si>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</si>
  <si>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</si>
  <si>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</si>
  <si>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</si>
  <si>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</si>
  <si>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</si>
  <si>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</si>
  <si>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</si>
  <si>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</si>
  <si>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</si>
  <si>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</si>
  <si>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</si>
  <si>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</si>
  <si>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</si>
  <si>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</si>
  <si>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</si>
  <si>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</si>
  <si>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</si>
  <si>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</si>
  <si>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</si>
  <si>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</si>
  <si>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</si>
  <si>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</si>
  <si>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</si>
  <si>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</si>
  <si>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</si>
  <si>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</si>
  <si>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</si>
  <si>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</si>
  <si>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</si>
  <si>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</si>
  <si>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</si>
  <si>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</si>
  <si>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</si>
  <si>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</si>
  <si>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</si>
  <si>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</si>
  <si>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</si>
  <si>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</si>
  <si>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</si>
  <si>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</si>
  <si>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</si>
  <si>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</si>
  <si>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</si>
  <si>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</si>
  <si>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</si>
  <si>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</si>
  <si>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</si>
  <si>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</si>
  <si>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</si>
  <si>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</si>
  <si>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</si>
  <si>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</si>
  <si>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</si>
  <si>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</si>
  <si>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</si>
  <si>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</si>
  <si>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</si>
  <si>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</si>
  <si>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</si>
  <si>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</si>
  <si>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</si>
  <si>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</si>
  <si>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</si>
  <si>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</si>
  <si>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</si>
  <si>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</si>
  <si>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</si>
  <si>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</si>
  <si>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</si>
  <si>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</si>
  <si>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</si>
  <si>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</si>
  <si>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</si>
  <si>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</si>
  <si>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</si>
  <si>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</si>
  <si>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</si>
  <si>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</si>
  <si>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</si>
  <si>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</si>
  <si>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</si>
  <si>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</si>
  <si>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</si>
  <si>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</si>
  <si>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</si>
  <si>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</si>
  <si>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</si>
  <si>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</si>
  <si>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</si>
  <si>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</si>
  <si>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</si>
  <si>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</si>
  <si>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</si>
  <si>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</si>
  <si>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</si>
  <si>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</si>
  <si>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</si>
  <si>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</si>
  <si>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</si>
  <si>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</si>
  <si>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</si>
  <si>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</si>
  <si>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</si>
  <si>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</si>
  <si>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</si>
  <si>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</si>
  <si>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</si>
  <si>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</si>
  <si>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</si>
  <si>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</si>
  <si>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</si>
  <si>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</si>
  <si>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</si>
  <si>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</si>
  <si>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</si>
  <si>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</si>
  <si>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</si>
  <si>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</si>
  <si>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</si>
  <si>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</si>
  <si>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</si>
  <si>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</si>
  <si>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</si>
  <si>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</si>
  <si>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</si>
  <si>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</si>
  <si>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</si>
  <si>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</si>
  <si>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</si>
  <si>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</si>
  <si>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</si>
  <si>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</si>
  <si>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</si>
  <si>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</si>
  <si>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</si>
  <si>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</si>
  <si>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</si>
  <si>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</si>
  <si>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</si>
  <si>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</si>
  <si>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</si>
  <si>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</si>
  <si>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</si>
  <si>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</si>
  <si>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</si>
  <si>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</si>
  <si>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</si>
  <si>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</si>
  <si>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</si>
  <si>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</si>
  <si>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</si>
  <si>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</si>
  <si>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</si>
  <si>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</si>
  <si>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</si>
  <si>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</si>
  <si>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</si>
  <si>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</si>
  <si>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</si>
  <si>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</si>
  <si>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</si>
  <si>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</si>
  <si>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</si>
  <si>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</si>
  <si>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</si>
  <si>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</si>
  <si>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</si>
  <si>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</si>
  <si>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</si>
  <si>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</si>
  <si>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</si>
  <si>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</si>
  <si>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</si>
  <si>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</si>
  <si>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</si>
  <si>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</si>
  <si>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</si>
  <si>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</si>
  <si>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</si>
  <si>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</si>
  <si>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</si>
  <si>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</si>
  <si>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</si>
  <si>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</si>
  <si>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</si>
  <si>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</si>
  <si>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</si>
  <si>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</si>
  <si>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</si>
  <si>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</si>
  <si>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</si>
  <si>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</si>
  <si>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</si>
  <si>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</si>
  <si>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</si>
  <si>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</si>
  <si>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</si>
  <si>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</si>
  <si>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</si>
  <si>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</si>
  <si>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</si>
  <si>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</si>
  <si>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</si>
  <si>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</si>
  <si>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</si>
  <si>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</si>
  <si>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</si>
  <si>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</si>
  <si>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</si>
  <si>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</si>
  <si>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</si>
  <si>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</si>
  <si>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</si>
  <si>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</si>
  <si>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</si>
  <si>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</si>
  <si>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</si>
  <si>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</si>
  <si>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</si>
  <si>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</si>
  <si>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</si>
  <si>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</si>
  <si>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</si>
  <si>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</si>
  <si>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</si>
  <si>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</si>
  <si>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</si>
  <si>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</si>
  <si>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</si>
  <si>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</si>
  <si>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</si>
  <si>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</si>
  <si>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</si>
  <si>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</si>
  <si>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</si>
  <si>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</si>
  <si>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</si>
  <si>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</si>
  <si>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</si>
  <si>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</si>
  <si>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</si>
  <si>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</si>
  <si>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</si>
  <si>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</si>
  <si>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</si>
  <si>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</si>
  <si>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</si>
  <si>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</si>
  <si>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</si>
  <si>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</si>
  <si>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</si>
  <si>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</si>
  <si>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</si>
  <si>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</si>
  <si>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</si>
  <si>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</si>
  <si>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</si>
  <si>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</si>
  <si>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</si>
  <si>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</si>
  <si>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</si>
  <si>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</si>
  <si>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</si>
  <si>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</si>
  <si>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</si>
  <si>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</si>
  <si>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</si>
  <si>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</si>
  <si>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</si>
  <si>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</si>
  <si>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</si>
  <si>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</si>
  <si>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</si>
  <si>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</si>
  <si>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</si>
  <si>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</si>
  <si>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</si>
  <si>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</si>
  <si>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</si>
  <si>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</si>
  <si>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</si>
  <si>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</si>
  <si>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</si>
  <si>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</si>
  <si>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</si>
  <si>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</si>
  <si>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</si>
  <si>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</si>
  <si>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</si>
  <si>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</si>
  <si>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</si>
  <si>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</si>
  <si>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</si>
  <si>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</si>
  <si>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</si>
  <si>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</si>
  <si>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</si>
  <si>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</si>
  <si>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</si>
  <si>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</si>
  <si>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</si>
  <si>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</si>
  <si>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</si>
  <si>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</si>
  <si>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</si>
  <si>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</si>
  <si>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</si>
  <si>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</si>
  <si>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</si>
  <si>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</si>
  <si>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</si>
  <si>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</si>
  <si>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</si>
  <si>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</si>
  <si>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</si>
  <si>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</si>
  <si>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</si>
  <si>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</si>
  <si>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</si>
  <si>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</si>
  <si>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</si>
  <si>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</si>
  <si>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</si>
  <si>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</si>
  <si>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</si>
  <si>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</si>
  <si>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</si>
  <si>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</si>
  <si>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</si>
  <si>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</si>
  <si>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</si>
  <si>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</si>
  <si>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</si>
  <si>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</si>
  <si>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</si>
  <si>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</si>
  <si>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</si>
  <si>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</si>
  <si>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</si>
  <si>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</si>
  <si>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</si>
  <si>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</si>
  <si>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</si>
  <si>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</si>
  <si>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</si>
  <si>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</si>
  <si>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</si>
  <si>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</si>
  <si>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</si>
  <si>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</si>
  <si>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</si>
  <si>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</si>
  <si>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</si>
  <si>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</si>
  <si>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</si>
  <si>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</si>
  <si>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</si>
  <si>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</si>
  <si>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</si>
  <si>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</si>
  <si>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</si>
  <si>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</si>
  <si>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</si>
  <si>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</si>
  <si>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</si>
  <si>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</si>
  <si>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</si>
  <si>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</si>
  <si>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</si>
  <si>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</si>
  <si>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</si>
  <si>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</si>
  <si>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</si>
  <si>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</si>
  <si>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</si>
  <si>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</si>
  <si>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</si>
  <si>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</si>
  <si>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</si>
  <si>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</si>
  <si>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</si>
  <si>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</si>
  <si>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</si>
  <si>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</si>
  <si>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</si>
  <si>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</si>
  <si>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</si>
  <si>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</si>
  <si>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</si>
  <si>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</si>
  <si>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</si>
  <si>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</si>
  <si>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</si>
  <si>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</si>
  <si>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</si>
  <si>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</si>
  <si>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</si>
  <si>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</si>
  <si>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</si>
  <si>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</si>
  <si>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</si>
  <si>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</si>
  <si>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</si>
  <si>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</si>
  <si>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</si>
  <si>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</si>
  <si>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</si>
  <si>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</si>
  <si>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</si>
  <si>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</si>
  <si>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</si>
  <si>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</si>
  <si>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</si>
  <si>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</si>
  <si>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</si>
  <si>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</si>
  <si>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</si>
  <si>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</si>
  <si>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</si>
  <si>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</si>
  <si>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</si>
  <si>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</si>
  <si>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</si>
  <si>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</si>
  <si>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</si>
  <si>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</si>
  <si>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</si>
  <si>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</si>
  <si>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</si>
  <si>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</si>
  <si>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</si>
  <si>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</si>
  <si>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</si>
  <si>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</si>
  <si>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</si>
  <si>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</si>
  <si>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</si>
  <si>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</si>
  <si>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</si>
  <si>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</si>
  <si>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</si>
  <si>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</si>
  <si>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</si>
  <si>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</si>
  <si>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</si>
  <si>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</si>
  <si>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</si>
  <si>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</si>
  <si>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</si>
  <si>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</si>
  <si>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</si>
  <si>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</si>
  <si>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</si>
  <si>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</si>
  <si>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</si>
  <si>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</si>
  <si>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</si>
  <si>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</si>
  <si>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</si>
  <si>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</si>
  <si>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</si>
  <si>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</si>
  <si>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</si>
  <si>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</si>
  <si>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</si>
  <si>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</si>
  <si>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</si>
  <si>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</si>
  <si>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</si>
  <si>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</si>
  <si>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</si>
  <si>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</si>
  <si>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</si>
  <si>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</si>
  <si>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</si>
  <si>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</si>
  <si>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</si>
  <si>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</si>
  <si>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</si>
  <si>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</si>
  <si>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</si>
  <si>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</si>
  <si>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</si>
  <si>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</si>
  <si>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</si>
  <si>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</si>
  <si>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</si>
  <si>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</si>
  <si>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</si>
  <si>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</si>
  <si>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</si>
  <si>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</si>
  <si>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</si>
  <si>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</si>
  <si>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</si>
  <si>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</si>
  <si>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</si>
  <si>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</si>
  <si>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</si>
  <si>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</si>
  <si>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</si>
  <si>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</si>
  <si>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</si>
  <si>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</si>
  <si>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</si>
  <si>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</si>
  <si>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</si>
  <si>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</si>
  <si>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</si>
  <si>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</si>
  <si>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</si>
  <si>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</si>
  <si>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</si>
  <si>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</si>
  <si>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</si>
  <si>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</si>
  <si>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</si>
  <si>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</si>
  <si>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</si>
  <si>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</si>
  <si>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</si>
  <si>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</si>
  <si>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</si>
  <si>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</si>
  <si>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</si>
  <si>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</si>
  <si>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</si>
  <si>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</si>
  <si>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</si>
  <si>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</si>
  <si>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</si>
  <si>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</si>
  <si>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</si>
  <si>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</si>
  <si>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</si>
  <si>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</si>
  <si>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</si>
  <si>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</si>
  <si>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</si>
  <si>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</si>
  <si>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</si>
  <si>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</si>
  <si>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</si>
  <si>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</si>
  <si>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</si>
  <si>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</si>
  <si>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</si>
  <si>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</si>
  <si>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</si>
  <si>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</si>
  <si>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</si>
  <si>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</si>
  <si>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</si>
  <si>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</si>
  <si>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</si>
  <si>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</si>
  <si>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</si>
  <si>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</si>
  <si>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</si>
  <si>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</si>
  <si>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</si>
  <si>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</si>
  <si>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</si>
  <si>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</si>
  <si>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</si>
  <si>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</si>
  <si>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</si>
  <si>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</si>
  <si>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</si>
  <si>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</si>
  <si>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</si>
  <si>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</si>
  <si>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</si>
  <si>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</si>
  <si>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</si>
  <si>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</si>
  <si>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</si>
  <si>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</si>
  <si>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</si>
  <si>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</si>
  <si>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</si>
  <si>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</si>
  <si>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</si>
  <si>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</si>
  <si>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</si>
  <si>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</si>
  <si>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</si>
  <si>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</si>
  <si>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</si>
  <si>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</si>
  <si>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</si>
  <si>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</si>
  <si>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</si>
  <si>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</si>
  <si>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</si>
  <si>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</si>
  <si>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</si>
  <si>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</si>
  <si>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</si>
  <si>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</si>
  <si>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</si>
  <si>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</si>
  <si>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</si>
  <si>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</si>
  <si>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</si>
  <si>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</si>
  <si>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</si>
  <si>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</si>
  <si>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</si>
  <si>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</si>
  <si>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</si>
  <si>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</si>
  <si>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</si>
  <si>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</si>
  <si>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</si>
  <si>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</si>
  <si>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</si>
  <si>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</si>
  <si>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</si>
  <si>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</si>
  <si>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</si>
  <si>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</si>
  <si>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</si>
  <si>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</si>
  <si>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</si>
  <si>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</si>
  <si>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</si>
  <si>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</si>
  <si>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</si>
  <si>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</si>
  <si>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</si>
  <si>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</si>
  <si>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</si>
  <si>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</si>
  <si>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</si>
  <si>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</si>
  <si>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</si>
  <si>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</si>
  <si>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</si>
  <si>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</si>
  <si>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</si>
  <si>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</si>
  <si>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</si>
  <si>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</si>
  <si>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</si>
  <si>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</si>
  <si>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</si>
  <si>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</si>
  <si>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</si>
  <si>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</si>
  <si>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</si>
  <si>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</si>
  <si>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</si>
  <si>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</si>
  <si>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</si>
  <si>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</si>
  <si>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</si>
  <si>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</si>
  <si>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</si>
  <si>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</si>
  <si>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</si>
  <si>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</si>
  <si>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</si>
  <si>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</si>
  <si>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</si>
  <si>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</si>
  <si>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</si>
  <si>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</si>
  <si>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</si>
  <si>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</si>
  <si>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</si>
  <si>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</si>
  <si>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</si>
  <si>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</si>
  <si>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</si>
  <si>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</si>
  <si>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</si>
  <si>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</si>
  <si>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</si>
  <si>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</si>
  <si>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</si>
  <si>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</si>
  <si>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</si>
  <si>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</si>
  <si>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</si>
  <si>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</si>
  <si>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</si>
  <si>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</si>
  <si>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</si>
  <si>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</si>
  <si>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</si>
  <si>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</si>
  <si>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</si>
  <si>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</si>
  <si>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</si>
  <si>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</si>
  <si>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</si>
  <si>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</si>
  <si>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</si>
  <si>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</si>
  <si>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</si>
  <si>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</si>
  <si>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</si>
  <si>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</si>
  <si>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</si>
  <si>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</si>
  <si>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</si>
  <si>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</si>
  <si>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</si>
  <si>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</si>
  <si>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</si>
  <si>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</si>
  <si>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</si>
  <si>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</si>
  <si>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</si>
  <si>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</si>
  <si>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</si>
  <si>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</si>
  <si>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</si>
  <si>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</si>
  <si>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</si>
  <si>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</si>
  <si>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</si>
  <si>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</si>
  <si>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</si>
  <si>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</si>
  <si>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</si>
  <si>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</si>
  <si>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</si>
  <si>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</si>
  <si>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</si>
  <si>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</si>
  <si>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</si>
  <si>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</si>
  <si>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</si>
  <si>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</si>
  <si>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</si>
  <si>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</si>
  <si>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</si>
  <si>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</si>
  <si>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</si>
  <si>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</si>
  <si>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</si>
  <si>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</si>
  <si>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</si>
  <si>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</si>
  <si>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</si>
  <si>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</si>
  <si>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</si>
  <si>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</si>
  <si>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</si>
  <si>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</si>
  <si>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</si>
  <si>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</si>
  <si>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</si>
  <si>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</si>
  <si>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</si>
  <si>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</si>
  <si>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</si>
  <si>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</si>
  <si>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</si>
  <si>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</si>
  <si>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</si>
  <si>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</si>
  <si>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</si>
  <si>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</si>
  <si>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</si>
  <si>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</si>
  <si>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</si>
  <si>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</si>
  <si>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</si>
  <si>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</si>
  <si>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</si>
  <si>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</si>
  <si>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</si>
  <si>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</si>
  <si>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</si>
  <si>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</si>
  <si>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</si>
  <si>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</si>
  <si>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</si>
  <si>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</si>
  <si>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</si>
  <si>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</si>
  <si>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</si>
  <si>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</si>
  <si>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</si>
  <si>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</si>
  <si>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</si>
  <si>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</si>
  <si>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</si>
  <si>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</si>
  <si>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</si>
  <si>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</si>
  <si>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</si>
  <si>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</si>
  <si>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</si>
  <si>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</si>
  <si>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</si>
  <si>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</si>
  <si>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</si>
  <si>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</si>
  <si>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</si>
  <si>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</si>
  <si>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</si>
  <si>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</si>
  <si>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</si>
  <si>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</si>
  <si>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</si>
  <si>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</si>
  <si>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</si>
  <si>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</si>
  <si>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</si>
  <si>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</si>
  <si>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</si>
  <si>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</si>
  <si>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</si>
  <si>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</si>
  <si>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</si>
  <si>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</si>
  <si>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</si>
  <si>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</si>
  <si>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</si>
  <si>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</si>
  <si>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</si>
  <si>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</si>
  <si>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</si>
  <si>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</si>
  <si>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</si>
  <si>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</si>
  <si>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</si>
  <si>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</si>
  <si>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</si>
  <si>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</si>
  <si>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</si>
  <si>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</si>
  <si>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</si>
  <si>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</si>
  <si>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</si>
  <si>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</si>
  <si>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</si>
  <si>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</si>
  <si>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</si>
  <si>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</si>
  <si>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</si>
  <si>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</si>
  <si>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</si>
  <si>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</si>
  <si>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</si>
  <si>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</si>
  <si>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</si>
  <si>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</si>
  <si>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</si>
  <si>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</si>
  <si>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</si>
  <si>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</si>
  <si>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</si>
  <si>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</si>
  <si>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</si>
  <si>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</si>
  <si>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</si>
  <si>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</si>
  <si>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</si>
  <si>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</si>
  <si>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</si>
  <si>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</si>
  <si>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</si>
  <si>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</si>
  <si>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</si>
  <si>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</si>
  <si>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</si>
  <si>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</si>
  <si>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</si>
  <si>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</si>
  <si>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</si>
  <si>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</si>
  <si>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</si>
  <si>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</si>
  <si>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</si>
  <si>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</si>
  <si>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</si>
  <si>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</si>
  <si>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</si>
  <si>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</si>
  <si>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</si>
  <si>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</si>
  <si>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</si>
  <si>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</si>
  <si>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</si>
  <si>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</si>
  <si>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</si>
  <si>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</si>
  <si>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</si>
  <si>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</si>
  <si>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</si>
  <si>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</si>
  <si>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</si>
  <si>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</si>
  <si>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</si>
  <si>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</si>
  <si>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</si>
  <si>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</si>
  <si>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</si>
  <si>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</si>
  <si>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</si>
  <si>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</si>
  <si>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</si>
  <si>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</si>
  <si>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</si>
  <si>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</si>
  <si>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</si>
  <si>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</si>
  <si>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</si>
  <si>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</si>
  <si>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</si>
  <si>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</si>
  <si>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</si>
  <si>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</si>
  <si>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</si>
  <si>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</si>
  <si>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</si>
  <si>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</si>
  <si>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</si>
  <si>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</si>
  <si>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</si>
  <si>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</si>
  <si>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</si>
  <si>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</si>
  <si>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</si>
  <si>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</si>
  <si>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</si>
  <si>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</si>
  <si>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</si>
  <si>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</si>
  <si>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</si>
  <si>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</si>
  <si>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</si>
  <si>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</si>
  <si>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</si>
  <si>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</si>
  <si>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</si>
  <si>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</si>
  <si>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</si>
  <si>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</si>
  <si>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</si>
  <si>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</si>
  <si>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</si>
  <si>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</si>
  <si>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</si>
  <si>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</si>
  <si>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</si>
  <si>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</si>
  <si>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</si>
  <si>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</si>
  <si>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</si>
  <si>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</si>
  <si>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</si>
  <si>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</si>
  <si>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</si>
  <si>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</si>
  <si>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</si>
  <si>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</si>
  <si>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</si>
  <si>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</si>
  <si>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</si>
  <si>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</si>
  <si>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</si>
  <si>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</si>
  <si>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</si>
  <si>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</si>
  <si>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</si>
  <si>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</si>
  <si>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</si>
  <si>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</si>
  <si>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</si>
  <si>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</si>
  <si>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</si>
  <si>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</si>
  <si>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</si>
  <si>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</si>
  <si>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</si>
  <si>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</si>
  <si>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</si>
  <si>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</si>
  <si>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</si>
  <si>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</si>
  <si>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</si>
  <si>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</si>
  <si>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</si>
  <si>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</si>
  <si>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</si>
  <si>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</si>
  <si>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</si>
  <si>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</si>
  <si>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</si>
  <si>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</si>
  <si>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</si>
  <si>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</si>
  <si>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</si>
  <si>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</si>
  <si>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</si>
  <si>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</si>
  <si>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</si>
  <si>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</si>
  <si>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</si>
  <si>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</si>
  <si>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</si>
  <si>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</si>
  <si>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</si>
  <si>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</si>
  <si>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</si>
  <si>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</si>
  <si>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</si>
  <si>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</si>
  <si>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</si>
  <si>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</si>
  <si>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</si>
  <si>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</si>
  <si>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</si>
  <si>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</si>
  <si>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</si>
  <si>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</si>
  <si>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</si>
  <si>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</si>
  <si>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</si>
  <si>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</si>
  <si>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</si>
  <si>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</si>
  <si>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</si>
  <si>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</si>
  <si>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</si>
  <si>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</si>
  <si>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</si>
  <si>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</si>
  <si>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</si>
  <si>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</si>
  <si>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</si>
  <si>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</si>
  <si>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</si>
  <si>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</si>
  <si>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</si>
  <si>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</si>
  <si>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</si>
  <si>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</si>
  <si>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</si>
  <si>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</si>
  <si>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</si>
  <si>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</si>
  <si>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</si>
  <si>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</si>
  <si>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</si>
  <si>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</si>
  <si>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</si>
  <si>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</si>
  <si>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</si>
  <si>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</si>
  <si>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</si>
  <si>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</si>
  <si>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</si>
  <si>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</si>
  <si>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</si>
  <si>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</si>
  <si>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</si>
  <si>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</si>
  <si>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</si>
  <si>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</si>
  <si>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</si>
  <si>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</si>
  <si>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</si>
  <si>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</si>
  <si>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</si>
  <si>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</si>
  <si>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</si>
  <si>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</si>
  <si>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</si>
  <si>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</si>
  <si>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</si>
  <si>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</si>
  <si>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</si>
  <si>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</si>
  <si>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</si>
  <si>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</si>
  <si>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</si>
  <si>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</si>
  <si>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</si>
  <si>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</si>
  <si>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</si>
  <si>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</si>
  <si>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</si>
  <si>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</si>
  <si>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</si>
  <si>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</si>
  <si>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</si>
  <si>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</si>
  <si>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</si>
  <si>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</si>
  <si>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</si>
  <si>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</si>
  <si>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</si>
  <si>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</si>
  <si>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</si>
  <si>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</si>
  <si>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</si>
  <si>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</si>
  <si>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</si>
  <si>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</si>
  <si>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</si>
  <si>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</si>
  <si>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</si>
  <si>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</si>
  <si>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</si>
  <si>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</si>
  <si>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</si>
  <si>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</si>
  <si>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</si>
  <si>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</si>
  <si>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</si>
  <si>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</si>
  <si>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</si>
  <si>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</si>
  <si>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</si>
  <si>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</si>
  <si>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</si>
  <si>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</si>
  <si>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</si>
  <si>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</si>
  <si>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</si>
  <si>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</si>
  <si>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</si>
  <si>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</si>
  <si>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</si>
  <si>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</si>
  <si>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</si>
  <si>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</si>
  <si>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</si>
  <si>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</si>
  <si>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</si>
  <si>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</si>
  <si>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</si>
  <si>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</si>
  <si>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</si>
  <si>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</si>
  <si>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</si>
  <si>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</si>
  <si>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</si>
  <si>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</si>
  <si>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</si>
  <si>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</si>
  <si>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</si>
  <si>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</si>
  <si>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</si>
  <si>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</si>
  <si>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</si>
  <si>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</si>
  <si>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</si>
  <si>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</si>
  <si>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</si>
  <si>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</si>
  <si>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</si>
  <si>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</si>
  <si>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</si>
  <si>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</si>
  <si>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</si>
  <si>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</si>
  <si>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</si>
  <si>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</si>
  <si>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</si>
  <si>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</si>
  <si>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</si>
  <si>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</si>
  <si>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</si>
  <si>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</si>
  <si>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</si>
  <si>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</si>
  <si>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</si>
  <si>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</si>
  <si>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</si>
  <si>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</si>
  <si>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</si>
  <si>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</si>
  <si>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</si>
  <si>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</si>
  <si>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</si>
  <si>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</si>
  <si>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</si>
  <si>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</si>
  <si>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</si>
  <si>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</si>
  <si>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</si>
  <si>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</si>
  <si>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</si>
  <si>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</si>
  <si>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</si>
  <si>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</si>
  <si>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</si>
  <si>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</si>
  <si>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</si>
  <si>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</si>
  <si>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</si>
  <si>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</si>
  <si>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</si>
  <si>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</si>
  <si>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</si>
  <si>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</si>
  <si>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</si>
  <si>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</si>
  <si>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</si>
  <si>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</si>
  <si>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</si>
  <si>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</si>
  <si>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</si>
  <si>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</si>
  <si>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</si>
  <si>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</si>
  <si>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</si>
  <si>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</si>
  <si>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</si>
  <si>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</si>
  <si>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</si>
  <si>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</si>
  <si>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</si>
  <si>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</si>
  <si>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</si>
  <si>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</si>
  <si>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</si>
  <si>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</si>
  <si>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</si>
  <si>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</si>
  <si>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</si>
  <si>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</si>
  <si>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</si>
  <si>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</si>
  <si>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</si>
  <si>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</si>
  <si>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</si>
  <si>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</si>
  <si>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</si>
  <si>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</si>
  <si>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</si>
  <si>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</si>
  <si>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</si>
  <si>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</si>
  <si>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</si>
  <si>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</si>
  <si>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</si>
  <si>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</si>
  <si>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</si>
  <si>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</si>
  <si>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</si>
  <si>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</si>
  <si>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</si>
  <si>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</si>
  <si>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</si>
  <si>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</si>
  <si>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</si>
  <si>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</si>
  <si>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</si>
  <si>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</si>
  <si>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</si>
  <si>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</si>
  <si>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</si>
  <si>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</si>
  <si>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</si>
  <si>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</si>
  <si>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</si>
  <si>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</si>
  <si>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</si>
  <si>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</si>
  <si>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</si>
  <si>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</si>
  <si>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</si>
  <si>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</si>
  <si>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</si>
  <si>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</si>
  <si>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</si>
  <si>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</si>
  <si>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</si>
  <si>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</si>
  <si>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</si>
  <si>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</si>
  <si>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</si>
  <si>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</si>
  <si>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</si>
  <si>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</si>
  <si>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</si>
  <si>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</si>
  <si>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</si>
  <si>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</si>
  <si>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</si>
  <si>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</si>
  <si>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</si>
  <si>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</si>
  <si>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</si>
  <si>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</si>
  <si>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</si>
  <si>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</si>
  <si>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</si>
  <si>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</si>
  <si>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</si>
  <si>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</si>
  <si>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</si>
  <si>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</si>
  <si>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</si>
  <si>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</si>
  <si>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</si>
  <si>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</si>
  <si>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</si>
  <si>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</si>
  <si>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</si>
  <si>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</si>
  <si>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</si>
  <si>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</si>
  <si>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</si>
  <si>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</si>
  <si>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</si>
  <si>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</si>
  <si>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</si>
  <si>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</si>
  <si>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</si>
  <si>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</si>
  <si>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</si>
  <si>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</si>
  <si>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</si>
  <si>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</si>
  <si>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</si>
  <si>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</si>
  <si>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</si>
  <si>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</si>
  <si>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</si>
  <si>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</si>
  <si>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</si>
  <si>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</si>
  <si>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</si>
  <si>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</si>
  <si>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</si>
  <si>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</si>
  <si>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</si>
  <si>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</si>
  <si>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</si>
  <si>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</si>
  <si>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</si>
  <si>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</si>
  <si>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</si>
  <si>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</si>
  <si>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</si>
  <si>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</si>
  <si>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</si>
  <si>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</si>
  <si>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</si>
  <si>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</si>
  <si>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</si>
  <si>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</si>
  <si>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</si>
  <si>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</si>
  <si>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</si>
  <si>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</si>
  <si>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</si>
  <si>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</si>
  <si>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</si>
  <si>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</si>
  <si>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</si>
  <si>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</si>
  <si>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</si>
  <si>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</si>
  <si>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</si>
  <si>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</si>
  <si>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</si>
  <si>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</si>
  <si>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</si>
  <si>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</si>
  <si>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</si>
  <si>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</si>
  <si>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</si>
  <si>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</si>
  <si>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</si>
  <si>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</si>
  <si>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</si>
  <si>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</si>
  <si>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</si>
  <si>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</si>
  <si>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</si>
  <si>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</si>
  <si>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</si>
  <si>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</si>
  <si>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</si>
  <si>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</si>
  <si>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</si>
  <si>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</si>
  <si>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</si>
  <si>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</si>
  <si>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</si>
  <si>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</si>
  <si>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</si>
  <si>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</si>
  <si>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</si>
  <si>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</si>
  <si>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</si>
  <si>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</si>
  <si>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</si>
  <si>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</si>
  <si>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</si>
  <si>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</si>
  <si>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</si>
  <si>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</si>
  <si>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</si>
  <si>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</si>
  <si>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</si>
  <si>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</si>
  <si>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</si>
  <si>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</si>
  <si>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</si>
  <si>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</si>
  <si>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</si>
  <si>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</si>
  <si>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</si>
  <si>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</si>
  <si>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</si>
  <si>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</si>
  <si>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</si>
  <si>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</si>
  <si>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</si>
  <si>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</si>
  <si>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</si>
  <si>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</si>
  <si>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</si>
  <si>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</si>
  <si>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</si>
  <si>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</si>
  <si>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</si>
  <si>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</si>
  <si>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</si>
  <si>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</si>
  <si>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</si>
  <si>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</si>
  <si>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</si>
  <si>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</si>
  <si>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</si>
  <si>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</si>
  <si>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</si>
  <si>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</si>
  <si>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</si>
  <si>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</si>
  <si>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</si>
  <si>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</si>
  <si>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</si>
  <si>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</si>
  <si>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</si>
  <si>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</si>
  <si>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</si>
  <si>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</si>
  <si>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</si>
  <si>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</si>
  <si>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</si>
  <si>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</si>
  <si>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</si>
  <si>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</si>
  <si>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</si>
  <si>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</si>
  <si>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</si>
  <si>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</si>
  <si>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</si>
  <si>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</si>
  <si>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</si>
  <si>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</si>
  <si>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</si>
  <si>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</si>
  <si>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</si>
  <si>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</si>
  <si>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</si>
  <si>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</si>
  <si>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</si>
  <si>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</si>
  <si>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</si>
  <si>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</si>
  <si>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</si>
  <si>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</si>
  <si>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</si>
  <si>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</si>
  <si>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</si>
  <si>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</si>
  <si>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</si>
  <si>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</si>
  <si>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</si>
  <si>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</si>
  <si>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</si>
  <si>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</si>
  <si>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</si>
  <si>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</si>
  <si>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</si>
  <si>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</si>
  <si>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</si>
  <si>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</si>
  <si>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</si>
  <si>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</si>
  <si>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</si>
  <si>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</si>
  <si>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</si>
  <si>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</si>
  <si>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</si>
  <si>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</si>
  <si>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</si>
  <si>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</si>
  <si>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</si>
  <si>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</si>
  <si>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</si>
  <si>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</si>
  <si>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</si>
  <si>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</si>
  <si>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</si>
  <si>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</si>
  <si>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</si>
  <si>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</si>
  <si>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</si>
  <si>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</si>
  <si>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</si>
  <si>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</si>
  <si>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</si>
  <si>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</si>
  <si>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</si>
  <si>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</si>
  <si>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</si>
  <si>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</si>
  <si>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</si>
  <si>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</si>
  <si>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</si>
  <si>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</si>
  <si>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</si>
  <si>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</si>
  <si>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</si>
  <si>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</si>
  <si>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</si>
  <si>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</si>
  <si>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</si>
  <si>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</si>
  <si>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</si>
  <si>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</si>
  <si>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</si>
  <si>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</si>
  <si>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</si>
  <si>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</si>
  <si>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</si>
  <si>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</si>
  <si>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</si>
  <si>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</si>
  <si>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</si>
  <si>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</si>
  <si>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</si>
  <si>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</si>
  <si>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</si>
  <si>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</si>
  <si>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</si>
  <si>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</si>
  <si>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</si>
  <si>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</si>
  <si>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</si>
  <si>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</si>
  <si>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</si>
  <si>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</si>
  <si>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</si>
  <si>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</si>
  <si>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</si>
  <si>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</si>
  <si>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</si>
  <si>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</si>
  <si>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</si>
  <si>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</si>
  <si>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</si>
  <si>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</si>
  <si>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</si>
  <si>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</si>
  <si>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</si>
  <si>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</si>
  <si>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</si>
  <si>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</si>
  <si>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</si>
  <si>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</si>
  <si>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</si>
  <si>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</si>
  <si>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</si>
  <si>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</si>
  <si>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</si>
  <si>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</si>
  <si>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</si>
  <si>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</si>
  <si>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</si>
  <si>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</si>
  <si>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</si>
  <si>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</si>
  <si>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</si>
  <si>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</si>
  <si>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</si>
  <si>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</si>
  <si>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</si>
  <si>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</si>
  <si>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</si>
  <si>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</si>
  <si>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</si>
  <si>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</si>
  <si>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</si>
  <si>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</si>
  <si>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</si>
  <si>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</si>
  <si>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</si>
  <si>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</si>
  <si>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</si>
  <si>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</si>
  <si>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</si>
  <si>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</si>
  <si>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</si>
  <si>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</si>
  <si>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</si>
  <si>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</si>
  <si>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</si>
  <si>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</si>
  <si>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</si>
  <si>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</si>
  <si>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</si>
  <si>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</si>
  <si>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</si>
  <si>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</si>
  <si>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</si>
  <si>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</si>
  <si>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</si>
  <si>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</si>
  <si>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</si>
  <si>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</si>
  <si>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</si>
  <si>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</si>
  <si>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</si>
  <si>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</si>
  <si>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</si>
  <si>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</si>
  <si>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</si>
  <si>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</si>
  <si>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</si>
  <si>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</si>
  <si>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</si>
  <si>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</si>
  <si>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</si>
  <si>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</si>
  <si>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</si>
  <si>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</si>
  <si>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</si>
  <si>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</si>
  <si>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</si>
  <si>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</si>
  <si>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</si>
  <si>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</si>
  <si>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</si>
  <si>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</si>
  <si>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</si>
  <si>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</si>
  <si>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</si>
  <si>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</si>
  <si>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</si>
  <si>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</si>
  <si>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</si>
  <si>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</si>
  <si>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</si>
  <si>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</si>
  <si>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</si>
  <si>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</si>
  <si>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</si>
  <si>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</si>
  <si>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</si>
  <si>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</si>
  <si>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</si>
  <si>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</si>
  <si>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</si>
  <si>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</si>
  <si>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</si>
  <si>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</si>
  <si>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</si>
  <si>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</si>
  <si>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</si>
  <si>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</si>
  <si>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</si>
  <si>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</si>
  <si>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</si>
  <si>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</si>
  <si>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</si>
  <si>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</si>
  <si>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</si>
  <si>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</si>
  <si>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</si>
  <si>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</si>
  <si>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</si>
  <si>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</si>
  <si>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</si>
  <si>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</si>
  <si>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</si>
  <si>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</si>
  <si>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</si>
  <si>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</si>
  <si>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</si>
  <si>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</si>
  <si>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</si>
  <si>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</si>
  <si>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</si>
  <si>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</si>
  <si>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</si>
  <si>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</si>
  <si>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</si>
  <si>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</si>
  <si>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</si>
  <si>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</si>
  <si>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</si>
  <si>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</si>
  <si>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</si>
  <si>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</si>
  <si>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</si>
  <si>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</si>
  <si>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</si>
  <si>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</si>
  <si>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</si>
  <si>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</si>
  <si>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</si>
  <si>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</si>
  <si>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</si>
  <si>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</si>
  <si>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</si>
  <si>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</si>
  <si>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</si>
  <si>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</si>
  <si>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</si>
  <si>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</si>
  <si>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</si>
  <si>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</si>
  <si>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</si>
  <si>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</si>
  <si>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</si>
  <si>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</si>
  <si>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</si>
  <si>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</si>
  <si>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</si>
  <si>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</si>
  <si>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</si>
  <si>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</si>
  <si>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</si>
  <si>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</si>
  <si>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</si>
  <si>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</si>
  <si>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</si>
  <si>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</si>
  <si>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</si>
  <si>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</si>
  <si>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</si>
  <si>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</si>
  <si>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</si>
  <si>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</si>
  <si>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</si>
  <si>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</si>
  <si>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</si>
  <si>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</si>
  <si>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</si>
  <si>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</si>
  <si>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</si>
  <si>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</si>
  <si>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</si>
  <si>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</si>
  <si>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</si>
  <si>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</si>
  <si>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</si>
  <si>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</si>
  <si>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</si>
  <si>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</si>
  <si>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</si>
  <si>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</si>
  <si>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</si>
  <si>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</si>
  <si>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</si>
  <si>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</si>
  <si>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</si>
  <si>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</si>
  <si>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</si>
  <si>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</si>
  <si>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</si>
  <si>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</si>
  <si>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</si>
  <si>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</si>
  <si>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</si>
  <si>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</si>
  <si>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</si>
  <si>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</si>
  <si>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</si>
  <si>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</si>
  <si>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</si>
  <si>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</si>
  <si>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</si>
  <si>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</si>
  <si>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</si>
  <si>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</si>
  <si>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</si>
  <si>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</si>
  <si>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</si>
  <si>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</si>
  <si>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</si>
  <si>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</si>
  <si>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</si>
  <si>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</si>
  <si>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</si>
  <si>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</si>
  <si>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</si>
  <si>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</si>
  <si>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</si>
  <si>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</si>
  <si>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</si>
  <si>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</si>
  <si>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</si>
  <si>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</si>
  <si>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</si>
  <si>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</si>
  <si>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</si>
  <si>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</si>
  <si>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</si>
  <si>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</si>
  <si>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</si>
  <si>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</si>
  <si>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</si>
  <si>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</si>
  <si>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</si>
  <si>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</si>
  <si>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</si>
  <si>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</si>
  <si>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</si>
  <si>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</si>
  <si>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</si>
  <si>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</si>
  <si>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</si>
  <si>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</si>
  <si>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</si>
  <si>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</si>
  <si>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</si>
  <si>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</si>
  <si>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</si>
  <si>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</si>
  <si>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</si>
  <si>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</si>
  <si>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</si>
  <si>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</si>
  <si>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</si>
  <si>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</si>
  <si>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</si>
  <si>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</si>
  <si>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</si>
  <si>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</si>
  <si>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</si>
  <si>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</si>
  <si>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</si>
  <si>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</si>
  <si>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</si>
  <si>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</si>
  <si>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</si>
  <si>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</si>
  <si>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</si>
  <si>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</si>
  <si>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</si>
  <si>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</si>
  <si>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</si>
  <si>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</si>
  <si>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</si>
  <si>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</si>
  <si>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</si>
  <si>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</si>
  <si>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</si>
  <si>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</si>
  <si>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</si>
  <si>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</si>
  <si>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</si>
  <si>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</si>
  <si>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</si>
  <si>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</si>
  <si>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</si>
  <si>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</si>
  <si>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</si>
  <si>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</si>
  <si>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</si>
  <si>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</si>
  <si>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</si>
  <si>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</si>
  <si>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</si>
  <si>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</si>
  <si>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</si>
  <si>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</si>
  <si>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</si>
  <si>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</si>
  <si>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</si>
  <si>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</si>
  <si>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</si>
  <si>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</si>
  <si>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</si>
  <si>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</si>
  <si>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</si>
  <si>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</si>
  <si>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</si>
  <si>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</si>
  <si>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</si>
  <si>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</si>
  <si>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</si>
  <si>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</si>
  <si>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</si>
  <si>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</si>
  <si>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</si>
  <si>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</si>
  <si>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</si>
  <si>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</si>
  <si>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</si>
  <si>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</si>
  <si>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</si>
  <si>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</si>
  <si>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</si>
  <si>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</si>
  <si>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</si>
  <si>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</si>
  <si>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</si>
  <si>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</si>
  <si>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</si>
  <si>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</si>
  <si>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</si>
  <si>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</si>
  <si>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</si>
  <si>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</si>
  <si>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</si>
  <si>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</si>
  <si>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</si>
  <si>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</si>
  <si>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</si>
  <si>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</si>
  <si>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</si>
  <si>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</si>
  <si>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</si>
  <si>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</si>
  <si>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</si>
  <si>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</si>
  <si>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</si>
  <si>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</si>
  <si>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</si>
  <si>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</si>
  <si>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</si>
  <si>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</si>
  <si>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</si>
  <si>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</si>
  <si>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</si>
  <si>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</si>
  <si>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</si>
  <si>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</si>
  <si>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</si>
  <si>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</si>
  <si>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</si>
  <si>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</si>
  <si>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</si>
  <si>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</si>
  <si>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</si>
  <si>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</si>
  <si>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</si>
  <si>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</si>
  <si>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</si>
  <si>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</si>
  <si>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</si>
  <si>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</si>
  <si>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</si>
  <si>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</si>
  <si>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</si>
  <si>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</si>
  <si>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</si>
  <si>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</si>
  <si>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</si>
  <si>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</si>
  <si>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</si>
  <si>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</si>
  <si>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</si>
  <si>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</si>
  <si>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</si>
  <si>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</si>
  <si>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</si>
  <si>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</si>
  <si>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</si>
  <si>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</si>
  <si>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</si>
  <si>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</si>
  <si>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</si>
  <si>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</si>
  <si>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</si>
  <si>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</si>
  <si>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</si>
  <si>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</si>
  <si>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</si>
  <si>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</si>
  <si>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</si>
  <si>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</si>
  <si>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</si>
  <si>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</si>
  <si>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</si>
  <si>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</si>
  <si>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</si>
  <si>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</si>
  <si>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</si>
  <si>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</si>
  <si>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</si>
  <si>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</si>
  <si>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</si>
  <si>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</si>
  <si>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</si>
  <si>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</si>
  <si>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</si>
  <si>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</si>
  <si>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</si>
  <si>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</si>
  <si>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</si>
  <si>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</si>
  <si>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</si>
  <si>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</si>
  <si>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</si>
  <si>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</si>
  <si>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</si>
  <si>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</si>
  <si>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</si>
  <si>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</si>
  <si>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</si>
  <si>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</si>
  <si>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</si>
  <si>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</si>
  <si>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</si>
  <si>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</si>
  <si>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</si>
  <si>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</si>
  <si>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</si>
  <si>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</si>
  <si>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</si>
  <si>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</si>
  <si>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</si>
  <si>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</si>
  <si>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</si>
  <si>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</si>
  <si>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</si>
  <si>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</si>
  <si>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</si>
  <si>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</si>
  <si>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</si>
  <si>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</si>
  <si>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</si>
  <si>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</si>
  <si>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</si>
  <si>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</si>
  <si>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</si>
  <si>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</si>
  <si>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</si>
  <si>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</si>
  <si>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</si>
  <si>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</si>
  <si>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</si>
  <si>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</si>
  <si>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</si>
  <si>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</si>
  <si>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</si>
  <si>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</si>
  <si>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</si>
  <si>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</si>
  <si>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</si>
  <si>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</si>
  <si>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</si>
  <si>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</si>
  <si>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</si>
  <si>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</si>
  <si>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</si>
  <si>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</si>
  <si>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</si>
  <si>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</si>
  <si>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</si>
  <si>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</si>
  <si>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</si>
  <si>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</si>
  <si>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</si>
  <si>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</si>
  <si>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</si>
  <si>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</si>
  <si>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</si>
  <si>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</si>
  <si>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</si>
  <si>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</si>
  <si>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</si>
  <si>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</si>
  <si>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</si>
  <si>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</si>
  <si>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</si>
  <si>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</si>
  <si>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</si>
  <si>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</si>
  <si>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</si>
  <si>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</si>
  <si>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</si>
  <si>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</si>
  <si>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</si>
  <si>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</si>
  <si>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</si>
  <si>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</si>
  <si>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</si>
  <si>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</si>
  <si>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</si>
  <si>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</si>
  <si>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</si>
  <si>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</si>
  <si>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</si>
  <si>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</si>
  <si>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</si>
  <si>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</si>
  <si>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</si>
  <si>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</si>
  <si>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</si>
  <si>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</si>
  <si>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</si>
  <si>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</si>
  <si>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</si>
  <si>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</si>
  <si>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</si>
  <si>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</si>
  <si>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</si>
  <si>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</si>
  <si>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</si>
  <si>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</si>
  <si>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</si>
  <si>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</si>
  <si>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</si>
  <si>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</si>
  <si>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</si>
  <si>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</si>
  <si>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</si>
  <si>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</si>
  <si>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</si>
  <si>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</si>
  <si>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</si>
  <si>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</si>
  <si>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</si>
  <si>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</si>
  <si>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</si>
  <si>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</si>
  <si>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</si>
  <si>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</si>
  <si>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</si>
  <si>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</si>
  <si>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</si>
  <si>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</si>
  <si>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</si>
  <si>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</si>
  <si>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</si>
  <si>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</si>
  <si>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</si>
  <si>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</si>
  <si>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</si>
  <si>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</si>
  <si>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</si>
  <si>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</si>
  <si>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</si>
  <si>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</si>
  <si>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</si>
  <si>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</si>
  <si>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</si>
  <si>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</si>
  <si>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</si>
  <si>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</si>
  <si>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</si>
  <si>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</si>
  <si>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</si>
  <si>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</si>
  <si>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</si>
  <si>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</si>
  <si>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</si>
  <si>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</si>
  <si>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</si>
  <si>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</si>
  <si>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</si>
  <si>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</si>
  <si>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</si>
  <si>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</si>
  <si>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</si>
  <si>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</si>
  <si>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</si>
  <si>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</si>
  <si>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</si>
  <si>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</si>
  <si>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</si>
  <si>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</si>
  <si>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</si>
  <si>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</si>
  <si>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</si>
  <si>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</si>
  <si>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</si>
  <si>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</si>
  <si>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</si>
  <si>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</si>
  <si>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</si>
  <si>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</si>
  <si>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</si>
  <si>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</si>
  <si>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</si>
  <si>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</si>
  <si>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</si>
  <si>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</si>
  <si>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</si>
  <si>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</si>
  <si>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</si>
  <si>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</si>
  <si>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</si>
  <si>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</si>
  <si>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</si>
  <si>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</si>
  <si>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</si>
  <si>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</si>
  <si>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</si>
  <si>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</si>
  <si>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</si>
  <si>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</si>
  <si>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</si>
  <si>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</si>
  <si>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</si>
  <si>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</si>
  <si>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</si>
  <si>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</si>
  <si>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</si>
  <si>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</si>
  <si>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</si>
  <si>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</si>
  <si>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</si>
  <si>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</si>
  <si>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</si>
  <si>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</si>
  <si>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</si>
  <si>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</si>
  <si>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</si>
  <si>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</si>
  <si>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</si>
  <si>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</si>
  <si>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</si>
  <si>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</si>
  <si>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</si>
  <si>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</si>
  <si>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</si>
  <si>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</si>
  <si>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</si>
  <si>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</si>
  <si>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</si>
  <si>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</si>
  <si>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</si>
  <si>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</si>
  <si>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</si>
  <si>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</si>
  <si>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</si>
  <si>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</si>
  <si>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</si>
  <si>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</si>
  <si>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</si>
  <si>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</si>
  <si>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</si>
  <si>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</si>
  <si>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</si>
  <si>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</si>
  <si>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</si>
  <si>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</si>
  <si>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</si>
  <si>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</si>
  <si>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</si>
  <si>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</si>
  <si>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</si>
  <si>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</si>
  <si>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</si>
  <si>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</si>
  <si>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</si>
  <si>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</si>
  <si>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</si>
  <si>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</si>
  <si>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</si>
  <si>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</si>
  <si>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</si>
  <si>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</si>
  <si>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</si>
  <si>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</si>
  <si>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</si>
  <si>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</si>
  <si>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</si>
  <si>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</si>
  <si>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</si>
  <si>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</si>
  <si>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</si>
  <si>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</si>
  <si>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</si>
  <si>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</si>
  <si>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</si>
  <si>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</si>
  <si>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</si>
  <si>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</si>
  <si>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</si>
  <si>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</si>
  <si>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</si>
  <si>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</si>
  <si>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</si>
  <si>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</si>
  <si>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</si>
  <si>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</si>
  <si>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</si>
  <si>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</si>
  <si>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</si>
  <si>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</si>
  <si>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</si>
  <si>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</si>
  <si>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</si>
  <si>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</si>
  <si>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</si>
  <si>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</si>
  <si>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</si>
  <si>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</si>
  <si>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</si>
  <si>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</si>
  <si>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</si>
  <si>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</si>
  <si>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</si>
  <si>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</si>
  <si>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</si>
  <si>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</si>
  <si>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</si>
  <si>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</si>
  <si>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</si>
  <si>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</si>
  <si>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</si>
  <si>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</si>
  <si>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</si>
  <si>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</si>
  <si>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</si>
  <si>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</si>
  <si>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</si>
  <si>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</si>
  <si>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</si>
  <si>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</si>
  <si>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</si>
  <si>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</si>
  <si>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</si>
  <si>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</si>
  <si>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</si>
  <si>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</si>
  <si>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</si>
  <si>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</si>
  <si>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</si>
  <si>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</si>
  <si>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</si>
  <si>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</si>
  <si>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</si>
  <si>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</si>
  <si>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</si>
  <si>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</si>
  <si>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</si>
  <si>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</si>
  <si>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</si>
  <si>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</si>
  <si>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</si>
  <si>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</si>
  <si>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</si>
  <si>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</si>
  <si>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</si>
  <si>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</si>
  <si>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</si>
  <si>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</si>
  <si>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</si>
  <si>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</si>
  <si>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</si>
  <si>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</si>
  <si>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</si>
  <si>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</si>
  <si>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</si>
  <si>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</si>
  <si>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</si>
  <si>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</si>
  <si>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</si>
  <si>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</si>
  <si>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</si>
  <si>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</si>
  <si>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</si>
  <si>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</si>
  <si>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</si>
  <si>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</si>
  <si>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</si>
  <si>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</si>
  <si>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</si>
  <si>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</si>
  <si>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</si>
  <si>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</si>
  <si>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</si>
  <si>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</si>
  <si>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</si>
  <si>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</si>
  <si>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</si>
  <si>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</si>
  <si>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</si>
  <si>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</si>
  <si>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</si>
  <si>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</si>
  <si>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</si>
  <si>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</si>
  <si>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</si>
  <si>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</si>
  <si>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</si>
  <si>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</si>
  <si>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</si>
  <si>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</si>
  <si>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</si>
  <si>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</si>
  <si>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</si>
  <si>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</si>
  <si>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</si>
  <si>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</si>
  <si>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</si>
  <si>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</si>
  <si>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</si>
  <si>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</si>
  <si>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</si>
  <si>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</si>
  <si>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</si>
  <si>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</si>
  <si>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</si>
  <si>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</si>
  <si>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</si>
  <si>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</si>
  <si>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</si>
  <si>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</si>
  <si>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</si>
  <si>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</si>
  <si>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</si>
  <si>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</si>
  <si>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</si>
  <si>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</si>
  <si>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</si>
  <si>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</si>
  <si>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</si>
  <si>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</si>
  <si>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</si>
  <si>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</si>
  <si>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</si>
  <si>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</si>
  <si>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</si>
  <si>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</si>
  <si>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</si>
  <si>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</si>
  <si>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</si>
  <si>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</si>
  <si>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</si>
  <si>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</si>
  <si>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</si>
  <si>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</si>
  <si>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</si>
  <si>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</si>
  <si>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</si>
  <si>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</si>
  <si>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</si>
  <si>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</si>
  <si>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</si>
  <si>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</si>
  <si>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</si>
  <si>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</si>
  <si>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</si>
  <si>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</si>
  <si>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</si>
  <si>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</si>
  <si>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</si>
  <si>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</si>
  <si>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</si>
  <si>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</si>
  <si>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</si>
  <si>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</si>
  <si>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</si>
  <si>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</si>
  <si>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</si>
  <si>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</si>
  <si>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</si>
  <si>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</si>
  <si>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</si>
  <si>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</si>
  <si>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</si>
  <si>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</si>
  <si>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</si>
  <si>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</si>
  <si>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</si>
  <si>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</si>
  <si>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</si>
  <si>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</si>
  <si>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</si>
  <si>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</si>
  <si>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</si>
  <si>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</si>
  <si>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</si>
  <si>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</si>
  <si>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</si>
  <si>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</si>
  <si>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</si>
  <si>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</si>
  <si>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</si>
  <si>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</si>
  <si>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</si>
  <si>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</si>
  <si>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</si>
  <si>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</si>
  <si>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</si>
  <si>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</si>
  <si>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</si>
  <si>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</si>
  <si>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</si>
  <si>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</si>
  <si>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</si>
  <si>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</si>
  <si>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</si>
  <si>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</si>
  <si>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</si>
  <si>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</si>
  <si>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</si>
  <si>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</si>
  <si>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</si>
  <si>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</si>
  <si>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</si>
  <si>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</si>
  <si>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</si>
  <si>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</si>
  <si>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</si>
  <si>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</si>
  <si>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</si>
  <si>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</si>
  <si>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</si>
  <si>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</si>
  <si>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</si>
  <si>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</si>
  <si>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</si>
  <si>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</si>
  <si>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</si>
  <si>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</si>
  <si>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</si>
  <si>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</si>
  <si>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</si>
  <si>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</si>
  <si>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</si>
  <si>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</si>
  <si>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</si>
  <si>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</si>
  <si>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</si>
  <si>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</si>
  <si>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</si>
  <si>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</si>
  <si>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</si>
  <si>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</si>
  <si>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</si>
  <si>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</si>
  <si>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</si>
  <si>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</si>
  <si>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</si>
  <si>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</si>
  <si>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</si>
  <si>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</si>
  <si>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</si>
  <si>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</si>
  <si>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</si>
  <si>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</si>
  <si>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</si>
  <si>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</si>
  <si>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</si>
  <si>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</si>
  <si>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</si>
  <si>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</si>
  <si>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</si>
  <si>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</si>
  <si>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</si>
  <si>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</si>
  <si>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</si>
  <si>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</si>
  <si>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</si>
  <si>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</si>
  <si>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</si>
  <si>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</si>
  <si>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</si>
  <si>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</si>
  <si>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</si>
  <si>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</si>
  <si>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</si>
  <si>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</si>
  <si>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</si>
  <si>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</si>
  <si>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</si>
  <si>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</si>
  <si>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</si>
  <si>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</si>
  <si>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</si>
  <si>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</si>
  <si>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</si>
  <si>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</si>
  <si>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</si>
  <si>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</si>
  <si>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</si>
  <si>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</si>
  <si>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</si>
  <si>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</si>
  <si>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</si>
  <si>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</si>
  <si>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</si>
  <si>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</si>
  <si>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</si>
  <si>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</si>
  <si>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</si>
  <si>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</si>
  <si>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</si>
  <si>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</si>
  <si>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</si>
  <si>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</si>
  <si>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</si>
  <si>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</si>
  <si>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</si>
  <si>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</si>
  <si>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</si>
  <si>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</si>
  <si>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</si>
  <si>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</si>
  <si>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</si>
  <si>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</si>
  <si>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</si>
  <si>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</si>
  <si>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</si>
  <si>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</si>
  <si>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</si>
  <si>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</si>
  <si>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</si>
  <si>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</si>
  <si>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</si>
  <si>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</si>
  <si>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</si>
  <si>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</si>
  <si>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</si>
  <si>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</si>
  <si>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</si>
  <si>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</si>
  <si>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</si>
  <si>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</si>
  <si>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</si>
  <si>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</si>
  <si>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</si>
  <si>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</si>
  <si>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</si>
  <si>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</si>
  <si>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</si>
  <si>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</si>
  <si>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</si>
  <si>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</si>
  <si>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</si>
  <si>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</si>
  <si>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</si>
  <si>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</si>
  <si>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</si>
  <si>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</si>
  <si>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</si>
  <si>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</si>
  <si>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</si>
  <si>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</si>
  <si>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</si>
  <si>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</si>
  <si>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</si>
  <si>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</si>
  <si>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</si>
  <si>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</si>
  <si>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</si>
  <si>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</si>
  <si>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</si>
  <si>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</si>
  <si>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</si>
  <si>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</si>
  <si>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</si>
  <si>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</si>
  <si>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</si>
  <si>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</si>
  <si>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</si>
  <si>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</si>
  <si>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</si>
  <si>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</si>
  <si>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</si>
  <si>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</si>
  <si>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</si>
  <si>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</si>
  <si>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</si>
  <si>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</si>
  <si>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</si>
  <si>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</si>
  <si>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</si>
  <si>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</si>
  <si>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</si>
  <si>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</si>
  <si>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</si>
  <si>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</si>
  <si>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</si>
  <si>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</si>
  <si>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</si>
  <si>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</si>
  <si>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</si>
  <si>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</si>
  <si>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</si>
  <si>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</si>
  <si>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</si>
  <si>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</si>
  <si>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</si>
  <si>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</si>
  <si>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</si>
  <si>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</si>
  <si>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</si>
  <si>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</si>
  <si>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</si>
  <si>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</si>
  <si>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</si>
  <si>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</si>
  <si>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</si>
  <si>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</si>
  <si>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</si>
  <si>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</si>
  <si>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</si>
  <si>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</si>
  <si>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</si>
  <si>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</si>
  <si>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</si>
  <si>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</si>
  <si>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</si>
  <si>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</si>
  <si>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</si>
  <si>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</si>
  <si>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</si>
  <si>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</si>
  <si>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</si>
  <si>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</si>
  <si>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</si>
  <si>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</si>
  <si>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</si>
  <si>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</si>
  <si>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</si>
  <si>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</si>
  <si>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</si>
  <si>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</si>
  <si>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</si>
  <si>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</si>
  <si>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</si>
  <si>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</si>
  <si>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</si>
  <si>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</si>
  <si>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</si>
  <si>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</si>
  <si>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</si>
  <si>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</si>
  <si>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</si>
  <si>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</si>
  <si>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</si>
  <si>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</si>
  <si>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</si>
  <si>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</si>
  <si>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</si>
  <si>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</si>
  <si>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</si>
  <si>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</si>
  <si>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</si>
  <si>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</si>
  <si>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</si>
  <si>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</si>
  <si>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</si>
  <si>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</si>
  <si>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</si>
  <si>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</si>
  <si>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</si>
  <si>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</si>
  <si>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</si>
  <si>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</si>
  <si>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</si>
  <si>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</si>
  <si>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</si>
  <si>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</si>
  <si>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</si>
  <si>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</si>
  <si>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</si>
  <si>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</si>
  <si>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</si>
  <si>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</si>
  <si>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</si>
  <si>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</si>
  <si>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</si>
  <si>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</si>
  <si>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</si>
  <si>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</si>
  <si>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</si>
  <si>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</si>
  <si>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</si>
  <si>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</si>
  <si>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</si>
  <si>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</si>
  <si>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</si>
  <si>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</si>
  <si>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</si>
  <si>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</si>
  <si>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</si>
  <si>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</si>
  <si>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</si>
  <si>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</si>
  <si>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</si>
  <si>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</si>
  <si>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</si>
  <si>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</si>
  <si>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</si>
  <si>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</si>
  <si>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</si>
  <si>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</si>
  <si>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</si>
  <si>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</si>
  <si>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</si>
  <si>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</si>
  <si>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</si>
  <si>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</si>
  <si>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</si>
  <si>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</si>
  <si>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</si>
  <si>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</si>
  <si>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</si>
  <si>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</si>
  <si>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</si>
  <si>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</si>
  <si>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</si>
  <si>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</si>
  <si>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</si>
  <si>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</si>
  <si>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</si>
  <si>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</si>
  <si>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</si>
  <si>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</si>
  <si>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</si>
  <si>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</si>
  <si>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</si>
  <si>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</si>
  <si>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</si>
  <si>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</si>
  <si>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</si>
  <si>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</si>
  <si>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</si>
  <si>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</si>
  <si>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</si>
  <si>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</si>
  <si>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</si>
  <si>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</si>
  <si>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</si>
  <si>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</si>
  <si>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</si>
  <si>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</si>
  <si>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</si>
  <si>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</si>
  <si>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</si>
  <si>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</si>
  <si>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</si>
  <si>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</si>
  <si>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</si>
  <si>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</si>
  <si>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</si>
  <si>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</si>
  <si>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</si>
  <si>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</si>
  <si>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</si>
  <si>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</si>
  <si>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</si>
  <si>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</si>
  <si>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</si>
  <si>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</si>
  <si>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</si>
  <si>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</si>
  <si>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</si>
  <si>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</si>
  <si>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</si>
  <si>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</si>
  <si>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</si>
  <si>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</si>
  <si>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</si>
  <si>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</si>
  <si>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</si>
  <si>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</si>
  <si>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</si>
  <si>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</si>
  <si>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</si>
  <si>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</si>
  <si>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</si>
  <si>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</si>
  <si>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</si>
  <si>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</si>
  <si>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</si>
  <si>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</si>
  <si>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</si>
  <si>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</si>
  <si>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</si>
  <si>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</si>
  <si>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</si>
  <si>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</si>
  <si>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</si>
  <si>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</si>
  <si>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</si>
  <si>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</si>
  <si>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</si>
  <si>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</si>
  <si>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</si>
  <si>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</si>
  <si>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</si>
  <si>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</si>
  <si>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</si>
  <si>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</si>
  <si>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</si>
  <si>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</si>
  <si>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</si>
  <si>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</si>
  <si>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</si>
  <si>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</si>
  <si>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</si>
  <si>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</si>
  <si>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</si>
  <si>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</si>
  <si>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</si>
  <si>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</si>
  <si>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</si>
  <si>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</si>
  <si>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</si>
  <si>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</si>
  <si>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</si>
  <si>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</si>
  <si>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</si>
  <si>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</si>
  <si>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</si>
  <si>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</si>
  <si>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</si>
  <si>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</si>
  <si>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</si>
  <si>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</si>
  <si>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</si>
  <si>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</si>
  <si>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</si>
  <si>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</si>
  <si>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</si>
  <si>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</si>
  <si>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</si>
  <si>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</si>
  <si>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</si>
  <si>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</si>
  <si>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</si>
  <si>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</si>
  <si>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</si>
  <si>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</si>
  <si>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</si>
  <si>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</si>
  <si>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</si>
  <si>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</si>
  <si>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</si>
  <si>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</si>
  <si>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</si>
  <si>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</si>
  <si>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</si>
  <si>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</si>
  <si>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</si>
  <si>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</si>
  <si>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</si>
  <si>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</si>
  <si>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</si>
  <si>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</si>
  <si>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</si>
  <si>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</si>
  <si>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</si>
  <si>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</si>
  <si>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</si>
  <si>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</si>
  <si>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</si>
  <si>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</si>
  <si>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</si>
  <si>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</si>
  <si>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</si>
  <si>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</si>
  <si>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</si>
  <si>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</si>
  <si>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</si>
  <si>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</si>
  <si>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</si>
  <si>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</si>
  <si>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</si>
  <si>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</si>
  <si>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</si>
  <si>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</si>
  <si>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</si>
  <si>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</si>
  <si>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</si>
  <si>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</si>
  <si>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</si>
  <si>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</si>
  <si>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</si>
  <si>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</si>
  <si>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</si>
  <si>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</si>
  <si>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</si>
  <si>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</si>
  <si>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</si>
  <si>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</si>
  <si>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</si>
  <si>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</si>
  <si>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</si>
  <si>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</si>
  <si>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</si>
  <si>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</si>
  <si>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</si>
  <si>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</si>
  <si>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</si>
  <si>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</si>
  <si>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</si>
  <si>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</si>
  <si>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</si>
  <si>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</si>
  <si>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</si>
  <si>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</si>
  <si>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</si>
  <si>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</si>
  <si>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</si>
  <si>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</si>
  <si>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</si>
  <si>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</si>
  <si>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</si>
  <si>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</si>
  <si>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</si>
  <si>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</si>
  <si>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</si>
  <si>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</si>
  <si>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</si>
  <si>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</si>
  <si>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</si>
  <si>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</si>
  <si>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</si>
  <si>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</si>
  <si>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</si>
  <si>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</si>
  <si>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</si>
  <si>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</si>
  <si>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</si>
  <si>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</si>
  <si>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</si>
  <si>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</si>
  <si>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</si>
  <si>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</si>
  <si>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</si>
  <si>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</si>
  <si>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</si>
  <si>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</si>
  <si>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</si>
  <si>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</si>
  <si>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</si>
  <si>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</si>
  <si>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</si>
  <si>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</si>
  <si>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</si>
  <si>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</si>
  <si>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</si>
  <si>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</si>
  <si>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</si>
  <si>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</si>
  <si>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</si>
  <si>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</si>
  <si>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</si>
  <si>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</si>
  <si>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</si>
  <si>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</si>
  <si>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</si>
  <si>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</si>
  <si>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</si>
  <si>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</si>
  <si>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</si>
  <si>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</si>
  <si>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</si>
  <si>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</si>
  <si>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</si>
  <si>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</si>
  <si>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</si>
  <si>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</si>
  <si>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</si>
  <si>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</si>
  <si>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</si>
  <si>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</si>
  <si>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</si>
  <si>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</si>
  <si>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</si>
  <si>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</si>
  <si>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</si>
  <si>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</si>
  <si>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</si>
  <si>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</si>
  <si>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</si>
  <si>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</si>
  <si>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</si>
  <si>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</si>
  <si>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</si>
  <si>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</si>
  <si>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</si>
  <si>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</si>
  <si>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</si>
  <si>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</si>
  <si>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</si>
  <si>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</si>
  <si>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</si>
  <si>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</si>
  <si>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</si>
  <si>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</si>
  <si>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</si>
  <si>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</si>
  <si>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</si>
  <si>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</si>
  <si>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</si>
  <si>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</si>
  <si>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</si>
  <si>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</si>
  <si>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</si>
  <si>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</si>
  <si>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</si>
  <si>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</si>
  <si>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</si>
  <si>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</si>
  <si>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</si>
  <si>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</si>
  <si>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</si>
  <si>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</si>
  <si>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</si>
  <si>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</si>
  <si>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</si>
  <si>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</si>
  <si>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</si>
  <si>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</si>
  <si>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</si>
  <si>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</si>
  <si>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</si>
  <si>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</si>
  <si>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</si>
  <si>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</si>
  <si>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</si>
  <si>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</si>
  <si>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</si>
  <si>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</si>
  <si>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</si>
  <si>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</si>
  <si>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</si>
  <si>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</si>
  <si>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</si>
  <si>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</si>
  <si>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</si>
  <si>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</si>
  <si>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</si>
  <si>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</si>
  <si>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</si>
  <si>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</si>
  <si>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</si>
  <si>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</si>
  <si>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</si>
  <si>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</si>
  <si>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</si>
  <si>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</si>
  <si>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</si>
  <si>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</si>
  <si>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</si>
  <si>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</si>
  <si>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</si>
  <si>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</si>
  <si>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</si>
  <si>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</si>
  <si>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</si>
  <si>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</si>
  <si>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</si>
  <si>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</si>
  <si>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</si>
  <si>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</si>
  <si>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</si>
  <si>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</si>
  <si>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</si>
  <si>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</si>
  <si>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</si>
  <si>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</si>
  <si>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</si>
  <si>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</si>
  <si>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</si>
  <si>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</si>
  <si>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</si>
  <si>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</si>
  <si>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</si>
  <si>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</si>
  <si>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</si>
  <si>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</si>
  <si>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</si>
  <si>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</si>
  <si>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</si>
  <si>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</si>
  <si>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</si>
  <si>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</si>
  <si>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</si>
  <si>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</si>
  <si>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</si>
  <si>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</si>
  <si>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</si>
  <si>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</si>
  <si>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</si>
  <si>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</si>
  <si>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</si>
  <si>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</si>
  <si>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</si>
  <si>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</si>
  <si>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</si>
  <si>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</si>
  <si>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</si>
  <si>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</si>
  <si>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</si>
  <si>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</si>
  <si>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</si>
  <si>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</si>
  <si>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</si>
  <si>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</si>
  <si>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</si>
  <si>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</si>
  <si>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</si>
  <si>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</si>
  <si>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</si>
  <si>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</si>
  <si>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</si>
  <si>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</si>
  <si>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</si>
  <si>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</si>
  <si>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</si>
  <si>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</si>
  <si>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</si>
  <si>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</si>
  <si>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</si>
  <si>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</si>
  <si>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</si>
  <si>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</si>
  <si>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</si>
  <si>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</si>
  <si>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</si>
  <si>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</si>
  <si>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</si>
  <si>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</si>
  <si>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</si>
  <si>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</si>
  <si>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</si>
  <si>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</si>
  <si>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</si>
  <si>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</si>
  <si>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</si>
  <si>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</si>
  <si>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</si>
  <si>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</si>
  <si>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</si>
  <si>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</si>
  <si>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</si>
  <si>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</si>
  <si>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</si>
  <si>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</si>
  <si>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</si>
  <si>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</si>
  <si>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</si>
  <si>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</si>
  <si>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</si>
  <si>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</si>
  <si>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</si>
  <si>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</si>
  <si>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</si>
  <si>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</si>
  <si>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</si>
  <si>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</si>
  <si>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</si>
  <si>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</si>
  <si>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</si>
  <si>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</si>
  <si>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</si>
  <si>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</si>
  <si>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</si>
  <si>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</si>
  <si>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</si>
  <si>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</si>
  <si>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</si>
  <si>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</si>
  <si>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</si>
  <si>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</si>
  <si>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</si>
  <si>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</si>
  <si>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</si>
  <si>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</si>
  <si>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</si>
  <si>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</si>
  <si>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</si>
  <si>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</si>
  <si>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</si>
  <si>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</si>
  <si>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</si>
  <si>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</si>
  <si>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</si>
  <si>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</si>
  <si>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</si>
  <si>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</si>
  <si>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</si>
  <si>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</si>
  <si>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</si>
  <si>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</si>
  <si>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</si>
  <si>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</si>
  <si>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</si>
  <si>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</si>
  <si>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</si>
  <si>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</si>
  <si>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</si>
  <si>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</si>
  <si>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</si>
  <si>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</si>
  <si>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</si>
  <si>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</si>
  <si>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</si>
  <si>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</si>
  <si>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</si>
  <si>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</si>
  <si>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</si>
  <si>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</si>
  <si>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</si>
  <si>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</si>
  <si>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</si>
  <si>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</si>
  <si>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</si>
  <si>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</si>
  <si>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</si>
  <si>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</si>
  <si>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</si>
  <si>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</si>
  <si>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</si>
  <si>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</si>
  <si>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</si>
  <si>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</si>
  <si>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</si>
  <si>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</si>
  <si>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</si>
  <si>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</si>
  <si>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</si>
  <si>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</si>
  <si>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</si>
  <si>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</si>
  <si>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</si>
  <si>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</si>
  <si>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</si>
  <si>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</si>
  <si>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</si>
  <si>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</si>
  <si>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</si>
  <si>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</si>
  <si>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</si>
  <si>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</si>
  <si>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</si>
  <si>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</si>
  <si>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</si>
  <si>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</si>
  <si>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</si>
  <si>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</si>
  <si>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</si>
  <si>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</si>
  <si>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</si>
  <si>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</si>
  <si>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</si>
  <si>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</si>
  <si>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</si>
  <si>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</si>
  <si>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</si>
  <si>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</si>
  <si>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</si>
  <si>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</si>
  <si>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</si>
  <si>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</si>
  <si>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</si>
  <si>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</si>
  <si>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</si>
  <si>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</si>
  <si>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</si>
  <si>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</si>
  <si>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</si>
  <si>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</si>
  <si>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</si>
  <si>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</si>
  <si>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</si>
  <si>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</si>
  <si>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</si>
  <si>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</si>
  <si>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</si>
  <si>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</si>
  <si>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</si>
  <si>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</si>
  <si>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</si>
  <si>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</si>
  <si>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</si>
  <si>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</si>
  <si>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</si>
  <si>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</si>
  <si>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</si>
  <si>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</si>
  <si>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</si>
  <si>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</si>
  <si>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</si>
  <si>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</si>
  <si>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</si>
  <si>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</si>
  <si>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</si>
  <si>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</si>
  <si>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</si>
  <si>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</si>
  <si>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</si>
  <si>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</si>
  <si>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</si>
  <si>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</si>
  <si>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</si>
  <si>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</si>
  <si>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</si>
  <si>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</si>
  <si>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</si>
  <si>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</si>
  <si>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</si>
  <si>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</si>
  <si>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</si>
  <si>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</si>
  <si>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</si>
  <si>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</si>
  <si>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</si>
  <si>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</si>
  <si>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</si>
  <si>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</si>
  <si>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</si>
  <si>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</si>
  <si>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</si>
  <si>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</si>
  <si>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</si>
  <si>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</si>
  <si>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</si>
  <si>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</si>
  <si>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</si>
  <si>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</si>
  <si>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</si>
  <si>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</si>
  <si>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</si>
  <si>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</si>
  <si>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</si>
  <si>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</si>
  <si>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</si>
  <si>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</si>
  <si>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</si>
  <si>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</si>
  <si>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</si>
  <si>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</si>
  <si>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</si>
  <si>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</si>
  <si>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</si>
  <si>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</si>
  <si>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</si>
  <si>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</si>
  <si>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</si>
  <si>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</si>
  <si>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</si>
  <si>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</si>
  <si>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</si>
  <si>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</si>
  <si>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</si>
  <si>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</si>
  <si>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</si>
  <si>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</si>
  <si>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</si>
  <si>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</si>
  <si>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</si>
  <si>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</si>
  <si>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</si>
  <si>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</si>
  <si>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</si>
  <si>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</si>
  <si>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</si>
  <si>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</si>
  <si>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</si>
  <si>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</si>
  <si>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</si>
  <si>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</si>
  <si>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</si>
  <si>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</si>
  <si>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</si>
  <si>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</si>
  <si>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</si>
  <si>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</si>
  <si>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</si>
  <si>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</si>
  <si>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</si>
  <si>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</si>
  <si>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</si>
  <si>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</si>
  <si>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</si>
  <si>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</si>
  <si>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</si>
  <si>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</si>
  <si>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</si>
  <si>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</si>
  <si>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</si>
  <si>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</si>
  <si>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</si>
  <si>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</si>
  <si>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</si>
  <si>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</si>
  <si>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</si>
  <si>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</si>
  <si>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</si>
  <si>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</si>
  <si>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</si>
  <si>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</si>
  <si>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</si>
  <si>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</si>
  <si>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</si>
  <si>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</si>
  <si>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</si>
  <si>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</si>
  <si>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</si>
  <si>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</si>
  <si>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</si>
  <si>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</si>
  <si>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</si>
  <si>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</si>
  <si>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</si>
  <si>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</si>
  <si>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</si>
  <si>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</si>
  <si>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</si>
  <si>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</si>
  <si>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</si>
  <si>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</si>
  <si>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</si>
  <si>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</si>
  <si>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</si>
  <si>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</si>
  <si>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</si>
  <si>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</si>
  <si>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</si>
  <si>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</si>
  <si>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</si>
  <si>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</si>
  <si>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</si>
  <si>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</si>
  <si>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</si>
  <si>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</si>
  <si>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</si>
  <si>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</si>
  <si>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</si>
  <si>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</si>
  <si>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</si>
  <si>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</si>
  <si>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</si>
  <si>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</si>
  <si>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</si>
  <si>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</si>
  <si>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</si>
  <si>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</si>
  <si>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</si>
  <si>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</si>
  <si>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</si>
  <si>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</si>
  <si>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</si>
  <si>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</si>
  <si>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</si>
  <si>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</si>
  <si>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</si>
  <si>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</si>
  <si>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</si>
  <si>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</si>
  <si>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</si>
  <si>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</si>
  <si>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</si>
  <si>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</si>
  <si>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</si>
  <si>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</si>
  <si>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</si>
  <si>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</si>
  <si>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</si>
  <si>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</si>
  <si>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</si>
  <si>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</si>
  <si>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</si>
  <si>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</si>
  <si>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</si>
  <si>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</si>
  <si>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</si>
  <si>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</si>
  <si>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</si>
  <si>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</si>
  <si>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</si>
  <si>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</si>
  <si>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</si>
  <si>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</si>
  <si>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</si>
  <si>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</si>
  <si>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</si>
  <si>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</si>
  <si>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</si>
  <si>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</si>
  <si>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</si>
  <si>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</si>
  <si>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</si>
  <si>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</si>
  <si>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</si>
  <si>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</si>
  <si>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</si>
  <si>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</si>
  <si>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</si>
  <si>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</si>
  <si>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</si>
  <si>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</si>
  <si>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</si>
  <si>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</si>
  <si>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</si>
  <si>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</si>
  <si>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</si>
  <si>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</si>
  <si>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</si>
  <si>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</si>
  <si>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</si>
  <si>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</si>
  <si>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</si>
  <si>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</si>
  <si>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</si>
  <si>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</si>
  <si>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</si>
  <si>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</si>
  <si>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</si>
  <si>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</si>
  <si>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</si>
  <si>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</si>
  <si>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</si>
  <si>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</si>
  <si>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</si>
  <si>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</si>
  <si>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</si>
  <si>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</si>
  <si>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</si>
  <si>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</si>
  <si>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</si>
  <si>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</si>
  <si>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</si>
  <si>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</si>
  <si>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</si>
  <si>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</si>
  <si>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</si>
  <si>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</si>
  <si>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</si>
  <si>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</si>
  <si>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</si>
  <si>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</si>
  <si>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</si>
  <si>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</si>
  <si>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</si>
  <si>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</si>
  <si>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</si>
  <si>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</si>
  <si>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</si>
  <si>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</si>
  <si>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</si>
  <si>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</si>
  <si>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</si>
  <si>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</si>
  <si>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</si>
  <si>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</si>
  <si>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</si>
  <si>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</si>
  <si>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</si>
  <si>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</si>
  <si>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</si>
  <si>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</si>
  <si>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</si>
  <si>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</si>
  <si>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</si>
  <si>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</si>
  <si>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</si>
  <si>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</si>
  <si>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</si>
  <si>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</si>
  <si>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</si>
  <si>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</si>
  <si>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</si>
  <si>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</si>
  <si>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</si>
  <si>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</si>
  <si>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</si>
  <si>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</si>
  <si>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</si>
  <si>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</si>
  <si>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</si>
  <si>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</si>
  <si>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</si>
  <si>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</si>
  <si>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</si>
  <si>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</si>
  <si>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</si>
  <si>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</si>
  <si>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</si>
  <si>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</si>
  <si>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</si>
  <si>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</si>
  <si>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</si>
  <si>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</si>
  <si>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</si>
  <si>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</si>
  <si>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</si>
  <si>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</si>
  <si>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</si>
  <si>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</si>
  <si>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</si>
  <si>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</si>
  <si>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</si>
  <si>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</si>
  <si>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</si>
  <si>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</si>
  <si>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</si>
  <si>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</si>
  <si>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</si>
  <si>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</si>
  <si>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</si>
  <si>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</si>
  <si>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</si>
  <si>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</si>
  <si>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</si>
  <si>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</si>
  <si>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</si>
  <si>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</si>
  <si>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</si>
  <si>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</si>
  <si>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</si>
  <si>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</si>
  <si>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</si>
  <si>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</si>
  <si>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</si>
  <si>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</si>
  <si>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</si>
  <si>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</si>
  <si>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</si>
  <si>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</si>
  <si>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</si>
  <si>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</si>
  <si>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</si>
  <si>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</si>
  <si>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</si>
  <si>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</si>
  <si>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</si>
  <si>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</si>
  <si>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</si>
  <si>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</si>
  <si>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</si>
  <si>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</si>
  <si>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</si>
  <si>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</si>
  <si>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</si>
  <si>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</si>
  <si>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</si>
  <si>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</si>
  <si>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</si>
  <si>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</si>
  <si>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</si>
  <si>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</si>
  <si>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</si>
  <si>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</si>
  <si>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</si>
  <si>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</si>
  <si>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</si>
  <si>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</si>
  <si>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</si>
  <si>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</si>
  <si>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</si>
  <si>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</si>
  <si>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</si>
  <si>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</si>
  <si>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</si>
  <si>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</si>
  <si>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</si>
  <si>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</si>
  <si>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</si>
  <si>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</si>
  <si>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</si>
  <si>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</si>
  <si>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</si>
  <si>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</si>
  <si>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</si>
  <si>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</si>
  <si>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</si>
  <si>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</si>
  <si>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</si>
  <si>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</si>
  <si>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</si>
  <si>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</si>
  <si>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</si>
  <si>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</si>
  <si>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</si>
  <si>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</si>
  <si>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</si>
  <si>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</si>
  <si>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</si>
  <si>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</si>
  <si>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</si>
  <si>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</si>
  <si>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</si>
  <si>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</si>
  <si>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</si>
  <si>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</si>
  <si>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</si>
  <si>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</si>
  <si>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</si>
  <si>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</si>
  <si>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</si>
  <si>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</si>
  <si>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</si>
  <si>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</si>
  <si>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</si>
  <si>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</si>
  <si>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</si>
  <si>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</si>
  <si>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</si>
  <si>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</si>
  <si>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</si>
  <si>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</si>
  <si>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</si>
  <si>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</si>
  <si>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</si>
  <si>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</si>
  <si>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</si>
  <si>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</si>
  <si>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</si>
  <si>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</si>
  <si>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</si>
  <si>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</si>
  <si>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</si>
  <si>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</si>
  <si>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</si>
  <si>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</si>
  <si>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</si>
  <si>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</si>
  <si>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</si>
  <si>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</si>
  <si>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</si>
  <si>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</si>
  <si>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</si>
  <si>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</si>
  <si>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</si>
  <si>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</si>
  <si>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</si>
  <si>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</si>
  <si>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</si>
  <si>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</si>
  <si>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</si>
  <si>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</si>
  <si>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</si>
  <si>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</si>
  <si>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</si>
  <si>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</si>
  <si>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</si>
  <si>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</si>
  <si>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</si>
  <si>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</si>
  <si>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</si>
  <si>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</si>
  <si>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</si>
  <si>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</si>
  <si>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</si>
  <si>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</si>
  <si>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</si>
  <si>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</si>
  <si>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</si>
  <si>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</si>
  <si>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</si>
  <si>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</si>
  <si>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</si>
  <si>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</si>
  <si>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</si>
  <si>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</si>
  <si>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</si>
  <si>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</si>
  <si>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</si>
  <si>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</si>
  <si>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</si>
  <si>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</si>
  <si>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</si>
  <si>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</si>
  <si>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</si>
  <si>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</si>
  <si>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</si>
  <si>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</si>
  <si>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</si>
  <si>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</si>
  <si>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</si>
  <si>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</si>
  <si>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</si>
  <si>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</si>
  <si>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</si>
  <si>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</si>
  <si>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</si>
  <si>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</si>
  <si>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</si>
  <si>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</si>
  <si>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</si>
  <si>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</si>
  <si>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</si>
  <si>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</si>
  <si>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</si>
  <si>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</si>
  <si>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</si>
  <si>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</si>
  <si>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</si>
  <si>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</si>
  <si>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</si>
  <si>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</si>
  <si>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</si>
  <si>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</si>
  <si>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</si>
  <si>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</si>
  <si>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</si>
  <si>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</si>
  <si>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</si>
  <si>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</si>
  <si>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</si>
  <si>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</si>
  <si>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</si>
  <si>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</si>
  <si>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</si>
  <si>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</si>
  <si>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</si>
  <si>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</si>
  <si>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</si>
  <si>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</si>
  <si>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</si>
  <si>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</si>
  <si>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</si>
  <si>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</si>
  <si>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</si>
  <si>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</si>
  <si>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</si>
  <si>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</si>
  <si>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</si>
  <si>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</si>
  <si>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</si>
  <si>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</si>
  <si>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</si>
  <si>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</si>
  <si>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</si>
  <si>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</si>
  <si>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</si>
  <si>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</si>
  <si>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</si>
  <si>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</si>
  <si>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</si>
  <si>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</si>
  <si>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</si>
  <si>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</si>
  <si>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</si>
  <si>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</si>
  <si>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</si>
  <si>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</si>
  <si>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</si>
  <si>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</si>
  <si>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</si>
  <si>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</si>
  <si>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</si>
  <si>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</si>
  <si>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</si>
  <si>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</si>
  <si>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</si>
  <si>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</si>
  <si>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</si>
  <si>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</si>
  <si>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</si>
  <si>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</si>
  <si>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</si>
  <si>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</si>
  <si>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</si>
  <si>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</si>
  <si>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</si>
  <si>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</si>
  <si>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</si>
  <si>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</si>
  <si>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</si>
  <si>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</si>
  <si>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</si>
  <si>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</si>
  <si>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</si>
  <si>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</si>
  <si>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</si>
  <si>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</si>
  <si>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</si>
  <si>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</si>
  <si>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</si>
  <si>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</si>
  <si>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</si>
  <si>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</si>
  <si>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</si>
  <si>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</si>
  <si>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</si>
  <si>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</si>
  <si>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</si>
  <si>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</si>
  <si>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</si>
  <si>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</si>
  <si>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</si>
  <si>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</si>
  <si>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</si>
  <si>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</si>
  <si>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</si>
  <si>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</si>
  <si>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</si>
  <si>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</si>
  <si>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</si>
  <si>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</si>
  <si>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</si>
  <si>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</si>
  <si>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</si>
  <si>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</si>
  <si>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</si>
  <si>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</si>
  <si>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</si>
  <si>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</si>
  <si>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</si>
  <si>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</si>
  <si>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</si>
  <si>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</si>
  <si>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</si>
  <si>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</si>
  <si>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</si>
  <si>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</si>
  <si>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</si>
  <si>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</si>
  <si>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</si>
  <si>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</si>
  <si>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</si>
  <si>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</si>
  <si>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</si>
  <si>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</si>
  <si>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</si>
  <si>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</si>
  <si>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</si>
  <si>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</si>
  <si>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</si>
  <si>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</si>
  <si>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</si>
  <si>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</si>
  <si>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</si>
  <si>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</si>
  <si>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</si>
  <si>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</si>
  <si>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</si>
  <si>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</si>
  <si>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</si>
  <si>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</si>
  <si>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</si>
  <si>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</si>
  <si>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</si>
  <si>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</si>
  <si>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</si>
  <si>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</si>
  <si>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</si>
  <si>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</si>
  <si>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</si>
  <si>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</si>
  <si>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</si>
  <si>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</si>
  <si>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</si>
  <si>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</si>
  <si>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</si>
  <si>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</si>
  <si>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</si>
  <si>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</si>
  <si>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</si>
  <si>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</si>
  <si>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</si>
  <si>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</si>
  <si>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</si>
  <si>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</si>
  <si>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</si>
  <si>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</si>
  <si>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</si>
  <si>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</si>
  <si>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</si>
  <si>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</si>
  <si>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</si>
  <si>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</si>
  <si>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</si>
  <si>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</si>
  <si>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</si>
  <si>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</si>
  <si>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</si>
  <si>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</si>
  <si>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</si>
  <si>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</si>
  <si>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</si>
  <si>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</si>
  <si>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</si>
  <si>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</si>
  <si>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</si>
  <si>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</si>
  <si>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</si>
  <si>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</si>
  <si>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</si>
  <si>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</si>
  <si>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</si>
  <si>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</si>
  <si>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</si>
  <si>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</si>
  <si>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</si>
  <si>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</si>
  <si>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</si>
  <si>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</si>
  <si>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</si>
  <si>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</si>
  <si>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</si>
  <si>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</si>
  <si>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</si>
  <si>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</si>
  <si>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</si>
  <si>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</si>
  <si>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</si>
  <si>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</si>
  <si>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</si>
  <si>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</si>
  <si>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</si>
  <si>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</si>
  <si>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</si>
  <si>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</si>
  <si>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</si>
  <si>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</si>
  <si>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</si>
  <si>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</si>
  <si>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</si>
  <si>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</si>
  <si>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</si>
  <si>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</si>
  <si>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</si>
  <si>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</si>
  <si>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</si>
  <si>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</si>
  <si>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</si>
  <si>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</si>
  <si>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</si>
  <si>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</si>
  <si>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</si>
  <si>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</si>
  <si>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</si>
  <si>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</si>
  <si>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</si>
  <si>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</si>
  <si>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</si>
  <si>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</si>
  <si>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</si>
  <si>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</si>
  <si>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</si>
  <si>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</si>
  <si>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</si>
  <si>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</si>
  <si>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</si>
  <si>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</si>
  <si>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</si>
  <si>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</si>
  <si>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</si>
  <si>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</si>
  <si>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</si>
  <si>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</si>
  <si>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</si>
  <si>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</si>
  <si>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</si>
  <si>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</si>
  <si>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</si>
  <si>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</si>
  <si>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</si>
  <si>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</si>
  <si>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</si>
  <si>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</si>
  <si>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</si>
  <si>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</si>
  <si>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</si>
  <si>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</si>
  <si>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</si>
  <si>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</si>
  <si>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</si>
  <si>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</si>
  <si>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</si>
  <si>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</si>
  <si>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</si>
  <si>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</si>
  <si>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</si>
  <si>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</si>
  <si>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</si>
  <si>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</si>
  <si>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</si>
  <si>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</si>
  <si>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</si>
  <si>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</si>
  <si>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</si>
  <si>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</si>
  <si>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</si>
  <si>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</si>
  <si>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</si>
  <si>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</si>
  <si>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</si>
  <si>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</si>
  <si>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</si>
  <si>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</si>
  <si>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</si>
  <si>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</si>
  <si>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</si>
  <si>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</si>
  <si>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</si>
  <si>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</si>
  <si>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</si>
  <si>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</si>
  <si>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</si>
  <si>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</si>
  <si>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</si>
  <si>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</si>
  <si>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</si>
  <si>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</si>
  <si>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</si>
  <si>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</si>
  <si>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</si>
  <si>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</si>
  <si>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</si>
  <si>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</si>
  <si>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</si>
  <si>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</si>
  <si>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</si>
  <si>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</si>
  <si>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</si>
  <si>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</si>
  <si>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</si>
  <si>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</si>
  <si>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</si>
  <si>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</si>
  <si>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</si>
  <si>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</si>
  <si>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</si>
  <si>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</si>
  <si>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</si>
  <si>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</si>
  <si>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</si>
  <si>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</si>
  <si>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</si>
  <si>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</si>
  <si>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</si>
  <si>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</si>
  <si>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</si>
  <si>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</si>
  <si>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</si>
  <si>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</si>
  <si>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</si>
  <si>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</si>
  <si>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</si>
  <si>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</si>
  <si>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</si>
  <si>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</si>
  <si>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</si>
  <si>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</si>
  <si>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</si>
  <si>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</si>
  <si>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</si>
  <si>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</si>
  <si>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</si>
  <si>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</si>
  <si>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</si>
  <si>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</si>
  <si>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</si>
  <si>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</si>
  <si>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</si>
  <si>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</si>
  <si>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</si>
  <si>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</si>
  <si>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</si>
  <si>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</si>
  <si>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</si>
  <si>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</si>
  <si>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</si>
  <si>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</si>
  <si>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</si>
  <si>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</si>
  <si>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</si>
  <si>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</si>
  <si>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</si>
  <si>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</si>
  <si>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</si>
  <si>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</si>
  <si>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</si>
  <si>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</si>
  <si>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</si>
  <si>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</si>
  <si>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</si>
  <si>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</si>
  <si>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</si>
  <si>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</si>
  <si>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</si>
  <si>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</si>
  <si>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</si>
  <si>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</si>
  <si>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</si>
  <si>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</si>
  <si>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</si>
  <si>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</si>
  <si>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</si>
  <si>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</si>
  <si>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</si>
  <si>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</si>
  <si>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</si>
  <si>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</si>
  <si>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</si>
  <si>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</si>
  <si>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</si>
  <si>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</si>
  <si>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</si>
  <si>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</si>
  <si>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</si>
  <si>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</si>
  <si>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</si>
  <si>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</si>
  <si>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</si>
  <si>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</si>
  <si>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</si>
  <si>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</si>
  <si>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</si>
  <si>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</si>
  <si>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</si>
  <si>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</si>
  <si>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</si>
  <si>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</si>
  <si>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</si>
  <si>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</si>
  <si>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</si>
  <si>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</si>
  <si>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</si>
  <si>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</si>
  <si>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</si>
  <si>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</si>
  <si>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</si>
  <si>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</si>
  <si>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</si>
  <si>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</si>
  <si>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</si>
  <si>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</si>
  <si>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</si>
  <si>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</si>
  <si>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</si>
  <si>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</si>
  <si>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</si>
  <si>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</si>
  <si>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</si>
  <si>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</si>
  <si>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</si>
  <si>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</si>
  <si>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</si>
  <si>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</si>
  <si>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</si>
  <si>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</si>
  <si>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</si>
  <si>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</si>
  <si>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</si>
  <si>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</si>
  <si>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</si>
  <si>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</si>
  <si>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</si>
  <si>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</si>
  <si>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</si>
  <si>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</si>
  <si>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</si>
  <si>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</si>
  <si>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</si>
  <si>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</si>
  <si>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</si>
  <si>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</si>
  <si>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</si>
  <si>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</si>
  <si>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</si>
  <si>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</si>
  <si>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</si>
  <si>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</si>
  <si>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</si>
  <si>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</si>
  <si>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</si>
  <si>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</si>
  <si>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</si>
  <si>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</si>
  <si>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</si>
  <si>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</si>
  <si>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</si>
  <si>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</si>
  <si>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</si>
  <si>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</si>
  <si>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</si>
  <si>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</si>
  <si>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</si>
  <si>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</si>
  <si>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</si>
  <si>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</si>
  <si>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</si>
  <si>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</si>
  <si>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</si>
  <si>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</si>
  <si>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</si>
  <si>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</si>
  <si>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</si>
  <si>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</si>
  <si>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</si>
  <si>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</si>
  <si>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</si>
  <si>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</si>
  <si>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</si>
  <si>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</si>
  <si>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</si>
  <si>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</si>
  <si>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</si>
  <si>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</si>
  <si>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</si>
  <si>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</si>
  <si>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</si>
  <si>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</si>
  <si>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</si>
  <si>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</si>
  <si>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</si>
  <si>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</si>
  <si>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</si>
  <si>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</si>
  <si>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</si>
  <si>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</si>
  <si>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</si>
  <si>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</si>
  <si>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</si>
  <si>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</si>
  <si>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</si>
  <si>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</si>
  <si>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</si>
  <si>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</si>
  <si>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</si>
  <si>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</si>
  <si>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</si>
  <si>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</si>
  <si>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</si>
  <si>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</si>
  <si>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</si>
  <si>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</si>
  <si>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</si>
  <si>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</si>
  <si>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</si>
  <si>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</si>
  <si>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</si>
  <si>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</si>
  <si>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</si>
  <si>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</si>
  <si>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</si>
  <si>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</si>
  <si>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</si>
  <si>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</si>
  <si>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</si>
  <si>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</si>
  <si>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</si>
  <si>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</si>
  <si>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</si>
  <si>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</si>
  <si>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</si>
  <si>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</si>
  <si>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</si>
  <si>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</si>
  <si>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</si>
  <si>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</si>
  <si>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</si>
  <si>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</si>
  <si>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</si>
  <si>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</si>
  <si>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</si>
  <si>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</si>
  <si>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</si>
  <si>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</si>
  <si>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</si>
  <si>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</si>
  <si>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</si>
  <si>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</si>
  <si>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</si>
  <si>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</si>
  <si>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</si>
  <si>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</si>
  <si>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</si>
  <si>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</si>
  <si>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</si>
  <si>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</si>
  <si>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</si>
  <si>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</si>
  <si>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</si>
  <si>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</si>
  <si>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</si>
  <si>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</si>
  <si>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</si>
  <si>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</si>
  <si>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</si>
  <si>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</si>
  <si>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</si>
  <si>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</si>
  <si>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</si>
  <si>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</si>
  <si>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</si>
  <si>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</si>
  <si>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</si>
  <si>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</si>
  <si>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</si>
  <si>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</si>
  <si>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</si>
  <si>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</si>
  <si>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</si>
  <si>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</si>
  <si>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</si>
  <si>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</si>
  <si>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</si>
  <si>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</si>
  <si>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</si>
  <si>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</si>
  <si>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</si>
  <si>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</si>
  <si>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</si>
  <si>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</si>
  <si>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</si>
  <si>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</si>
  <si>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</si>
  <si>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</si>
  <si>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</si>
  <si>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</si>
  <si>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</si>
  <si>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</si>
  <si>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</si>
  <si>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</si>
  <si>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</si>
  <si>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</si>
  <si>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</si>
  <si>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</si>
  <si>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</si>
  <si>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</si>
  <si>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</si>
  <si>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</si>
  <si>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</si>
  <si>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</si>
  <si>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</si>
  <si>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</si>
  <si>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</si>
  <si>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</si>
  <si>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</si>
  <si>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</si>
  <si>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</si>
  <si>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</si>
  <si>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</si>
  <si>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</si>
  <si>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</si>
  <si>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</si>
  <si>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</si>
  <si>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</si>
  <si>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</si>
  <si>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</si>
  <si>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</si>
  <si>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</si>
  <si>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</si>
  <si>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</si>
  <si>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</si>
  <si>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</si>
  <si>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</si>
  <si>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</si>
  <si>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</si>
  <si>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</si>
  <si>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</si>
  <si>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</si>
  <si>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</si>
  <si>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</si>
  <si>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</si>
  <si>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</si>
  <si>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</si>
  <si>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</si>
  <si>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</si>
  <si>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</si>
  <si>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</si>
  <si>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</si>
  <si>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</si>
  <si>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</si>
  <si>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</si>
  <si>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</si>
  <si>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</si>
  <si>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</si>
  <si>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</si>
  <si>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</si>
  <si>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</si>
  <si>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</si>
  <si>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</si>
  <si>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</si>
  <si>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</si>
  <si>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</si>
  <si>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</si>
  <si>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</si>
  <si>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</si>
  <si>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</si>
  <si>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</si>
  <si>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</si>
  <si>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</si>
  <si>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</si>
  <si>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</si>
  <si>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</si>
  <si>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</si>
  <si>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</si>
  <si>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</si>
  <si>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</si>
  <si>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</si>
  <si>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</si>
  <si>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</si>
  <si>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</si>
  <si>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</si>
  <si>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</si>
  <si>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</si>
  <si>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</si>
  <si>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</si>
  <si>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</si>
  <si>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</si>
  <si>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</si>
  <si>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</si>
  <si>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</si>
  <si>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</si>
  <si>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</si>
  <si>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</si>
  <si>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</si>
  <si>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</si>
  <si>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</si>
  <si>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</si>
  <si>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</si>
  <si>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</si>
  <si>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</si>
  <si>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</si>
  <si>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</si>
  <si>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</si>
  <si>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</si>
  <si>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</si>
  <si>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</si>
  <si>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</si>
  <si>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</si>
  <si>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</si>
  <si>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</si>
  <si>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</si>
  <si>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</si>
  <si>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</si>
  <si>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</si>
  <si>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</si>
  <si>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</si>
  <si>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</si>
  <si>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</si>
  <si>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</si>
  <si>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</si>
  <si>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</si>
  <si>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</si>
  <si>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</si>
  <si>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</si>
  <si>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</si>
  <si>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</si>
  <si>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</si>
  <si>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</si>
  <si>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</si>
  <si>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</si>
  <si>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</si>
  <si>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</si>
  <si>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</si>
  <si>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</si>
  <si>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</si>
  <si>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</si>
  <si>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</si>
  <si>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</si>
  <si>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</si>
  <si>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</si>
  <si>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</si>
  <si>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</si>
  <si>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</si>
  <si>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</si>
  <si>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</si>
  <si>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</si>
  <si>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</si>
  <si>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</si>
  <si>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</si>
  <si>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</si>
  <si>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</si>
  <si>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</si>
  <si>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</si>
  <si>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</si>
  <si>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</si>
  <si>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</si>
  <si>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</si>
  <si>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</si>
  <si>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</si>
  <si>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</si>
  <si>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</si>
  <si>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</si>
  <si>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</si>
  <si>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</si>
  <si>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</si>
  <si>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</si>
  <si>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</si>
  <si>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</si>
  <si>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</si>
  <si>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</si>
  <si>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</si>
  <si>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</si>
  <si>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</si>
  <si>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</si>
  <si>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</si>
  <si>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</si>
  <si>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</si>
  <si>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</si>
  <si>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</si>
  <si>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</si>
  <si>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</si>
  <si>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</si>
  <si>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</si>
  <si>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</si>
  <si>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</si>
  <si>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</si>
  <si>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</si>
  <si>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</si>
  <si>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</si>
  <si>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</si>
  <si>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</si>
  <si>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</si>
  <si>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</si>
  <si>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</si>
  <si>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</si>
  <si>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</si>
  <si>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</si>
  <si>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</si>
  <si>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</si>
  <si>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</si>
  <si>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</si>
  <si>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</si>
  <si>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</si>
  <si>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</si>
  <si>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</si>
  <si>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</si>
  <si>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</si>
  <si>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</si>
  <si>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</si>
  <si>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</si>
  <si>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</si>
  <si>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</si>
  <si>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</si>
  <si>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</si>
  <si>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</si>
  <si>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</si>
  <si>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</si>
  <si>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</si>
  <si>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</si>
  <si>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</si>
  <si>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</si>
  <si>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</si>
  <si>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</si>
  <si>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</si>
  <si>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</si>
  <si>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</si>
  <si>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</si>
  <si>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</si>
  <si>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</si>
  <si>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</si>
  <si>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</si>
  <si>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</si>
  <si>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</si>
  <si>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</si>
  <si>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</si>
  <si>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</si>
  <si>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</si>
  <si>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</si>
  <si>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</si>
  <si>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</si>
  <si>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</si>
  <si>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</si>
  <si>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</si>
  <si>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</si>
  <si>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</si>
  <si>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</si>
  <si>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</si>
  <si>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</si>
  <si>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</si>
  <si>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</si>
  <si>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</si>
  <si>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</si>
  <si>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</si>
  <si>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</si>
  <si>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</si>
  <si>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</si>
  <si>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</si>
  <si>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</si>
  <si>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</si>
  <si>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</si>
  <si>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</si>
  <si>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</si>
  <si>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</si>
  <si>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</si>
  <si>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</si>
  <si>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</si>
  <si>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</si>
  <si>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</si>
  <si>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</si>
  <si>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</si>
  <si>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</si>
  <si>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</si>
  <si>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</si>
  <si>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</si>
  <si>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</si>
  <si>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</si>
  <si>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</si>
  <si>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</si>
  <si>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</si>
  <si>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</si>
  <si>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</si>
  <si>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</si>
  <si>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</si>
  <si>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</si>
  <si>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</si>
  <si>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</si>
  <si>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</si>
  <si>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</si>
  <si>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</si>
  <si>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</si>
  <si>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</si>
  <si>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</si>
  <si>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</si>
  <si>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</si>
  <si>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</si>
  <si>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</si>
  <si>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</si>
  <si>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</si>
  <si>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</si>
  <si>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</si>
  <si>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</si>
  <si>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</si>
  <si>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</si>
  <si>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</si>
  <si>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</si>
  <si>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</si>
  <si>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</si>
  <si>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</si>
  <si>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</si>
  <si>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</si>
  <si>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</si>
  <si>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</si>
  <si>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</si>
  <si>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</si>
  <si>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</si>
  <si>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</si>
  <si>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</si>
  <si>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</si>
  <si>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</si>
  <si>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</si>
  <si>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</si>
  <si>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</si>
  <si>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</si>
  <si>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</si>
  <si>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</si>
  <si>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</si>
  <si>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</si>
  <si>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</si>
  <si>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</si>
  <si>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</si>
  <si>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</si>
  <si>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</si>
  <si>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</si>
  <si>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</si>
  <si>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</si>
  <si>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</si>
  <si>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</si>
  <si>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</si>
  <si>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</si>
  <si>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</si>
  <si>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</si>
  <si>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</si>
  <si>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</si>
  <si>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</si>
  <si>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</si>
  <si>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</si>
  <si>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</si>
  <si>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</si>
  <si>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</si>
  <si>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</si>
  <si>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</si>
  <si>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</si>
  <si>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</si>
  <si>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</si>
  <si>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</si>
  <si>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</si>
  <si>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</si>
  <si>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</si>
  <si>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</si>
  <si>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</si>
  <si>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</si>
  <si>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</si>
  <si>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</si>
  <si>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</si>
  <si>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</si>
  <si>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</si>
  <si>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</si>
  <si>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</si>
  <si>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</si>
  <si>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</si>
  <si>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</si>
  <si>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</si>
  <si>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</si>
  <si>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</si>
  <si>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</si>
  <si>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</si>
  <si>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</si>
  <si>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</si>
  <si>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</si>
  <si>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</si>
  <si>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</si>
  <si>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</si>
  <si>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</si>
  <si>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</si>
  <si>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</si>
  <si>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</si>
  <si>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</si>
  <si>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</si>
  <si>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</si>
  <si>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</si>
  <si>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</si>
  <si>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</si>
  <si>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</si>
  <si>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</si>
  <si>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</si>
  <si>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</si>
  <si>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</si>
  <si>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</si>
  <si>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</si>
  <si>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</si>
  <si>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</si>
  <si>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</si>
  <si>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</si>
  <si>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</si>
  <si>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</si>
  <si>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</si>
  <si>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</si>
  <si>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</si>
  <si>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</si>
  <si>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</si>
  <si>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</si>
  <si>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</si>
  <si>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</si>
  <si>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</si>
  <si>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</si>
  <si>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</si>
  <si>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</si>
  <si>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</si>
  <si>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</si>
  <si>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</si>
  <si>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</si>
  <si>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</si>
  <si>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</si>
  <si>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</si>
  <si>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</si>
  <si>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</si>
  <si>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</si>
  <si>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</si>
  <si>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</si>
  <si>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</si>
  <si>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</si>
  <si>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</si>
  <si>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</si>
  <si>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</si>
  <si>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</si>
  <si>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</si>
  <si>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</si>
  <si>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</si>
  <si>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</si>
  <si>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</si>
  <si>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</si>
  <si>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</si>
  <si>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</si>
  <si>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</si>
  <si>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</si>
  <si>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</si>
  <si>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</si>
  <si>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</si>
  <si>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</si>
  <si>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</si>
  <si>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</si>
  <si>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</si>
  <si>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</si>
  <si>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</si>
  <si>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</si>
  <si>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</si>
  <si>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</si>
  <si>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</si>
  <si>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</si>
  <si>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</si>
  <si>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</si>
  <si>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</si>
  <si>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</si>
  <si>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</si>
  <si>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</si>
  <si>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</si>
  <si>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</si>
  <si>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</si>
  <si>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</si>
  <si>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</si>
  <si>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</si>
  <si>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</si>
  <si>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</si>
  <si>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</si>
  <si>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</si>
  <si>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</si>
  <si>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</si>
  <si>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</si>
  <si>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</si>
  <si>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</si>
  <si>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</si>
  <si>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</si>
  <si>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</si>
  <si>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</si>
  <si>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</si>
  <si>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</si>
  <si>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</si>
  <si>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</si>
  <si>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</si>
  <si>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</si>
  <si>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</si>
  <si>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</si>
  <si>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</si>
  <si>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</si>
  <si>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</si>
  <si>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</si>
  <si>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</si>
  <si>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</si>
  <si>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</si>
  <si>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</si>
  <si>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</si>
  <si>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</si>
  <si>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</si>
  <si>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</si>
  <si>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</si>
  <si>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</si>
  <si>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</si>
  <si>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</si>
  <si>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</si>
  <si>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</si>
  <si>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</si>
  <si>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</si>
  <si>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</si>
  <si>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</si>
  <si>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</si>
  <si>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</si>
  <si>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</si>
  <si>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</si>
  <si>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</si>
  <si>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</si>
  <si>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</si>
  <si>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</si>
  <si>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</si>
  <si>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</si>
  <si>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</si>
  <si>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</si>
  <si>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</si>
  <si>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</si>
  <si>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</si>
  <si>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</si>
  <si>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</si>
  <si>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</si>
  <si>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</si>
  <si>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</si>
  <si>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</si>
  <si>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</si>
  <si>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</si>
  <si>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</si>
  <si>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</si>
  <si>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</si>
  <si>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</si>
  <si>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</si>
  <si>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</si>
  <si>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</si>
  <si>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</si>
  <si>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</si>
  <si>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</si>
  <si>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</si>
  <si>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</si>
  <si>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</si>
  <si>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</si>
  <si>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</si>
  <si>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</si>
  <si>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</si>
  <si>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</si>
  <si>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</si>
  <si>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</si>
  <si>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</si>
  <si>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</si>
  <si>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</si>
  <si>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</si>
  <si>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</si>
  <si>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</si>
  <si>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</si>
  <si>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</si>
  <si>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</si>
  <si>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</si>
  <si>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</si>
  <si>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</si>
  <si>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</si>
  <si>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</si>
  <si>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</si>
  <si>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</si>
  <si>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</si>
  <si>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</si>
  <si>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</si>
  <si>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</si>
  <si>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</si>
  <si>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</si>
  <si>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</si>
  <si>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</si>
  <si>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</si>
  <si>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</si>
  <si>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</si>
  <si>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</si>
  <si>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</si>
  <si>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</si>
  <si>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</si>
  <si>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</si>
  <si>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</si>
  <si>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</si>
  <si>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</si>
  <si>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</si>
  <si>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</si>
  <si>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</si>
  <si>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</si>
  <si>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</si>
  <si>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</si>
  <si>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</si>
  <si>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</si>
  <si>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</si>
  <si>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</si>
  <si>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</si>
  <si>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</si>
  <si>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</si>
  <si>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</si>
  <si>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</si>
  <si>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</si>
  <si>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</si>
  <si>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</si>
  <si>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</si>
  <si>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</si>
  <si>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</si>
  <si>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</si>
  <si>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</si>
  <si>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</si>
  <si>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</si>
  <si>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</si>
  <si>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</si>
  <si>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</si>
  <si>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</si>
  <si>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</si>
  <si>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</si>
  <si>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</si>
  <si>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</si>
  <si>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</si>
  <si>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</si>
  <si>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</si>
  <si>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</si>
  <si>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</si>
  <si>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</si>
  <si>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</si>
  <si>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</si>
  <si>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</si>
  <si>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</si>
  <si>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</si>
  <si>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</si>
  <si>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</si>
  <si>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</si>
  <si>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</si>
  <si>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</si>
  <si>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</si>
  <si>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</si>
  <si>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</si>
  <si>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</si>
  <si>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</si>
  <si>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</si>
  <si>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</si>
  <si>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</si>
  <si>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</si>
  <si>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</si>
  <si>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</si>
  <si>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</si>
  <si>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</si>
  <si>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</si>
  <si>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</si>
  <si>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</si>
  <si>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</si>
  <si>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</si>
  <si>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</si>
  <si>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</si>
  <si>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</si>
  <si>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</si>
  <si>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</si>
  <si>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</si>
  <si>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</si>
  <si>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</si>
  <si>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</si>
  <si>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</si>
  <si>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</si>
  <si>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</si>
  <si>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</si>
  <si>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</si>
  <si>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</si>
  <si>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</si>
  <si>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</si>
  <si>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</si>
  <si>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</si>
  <si>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</si>
  <si>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</si>
  <si>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</si>
  <si>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</si>
  <si>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</si>
  <si>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</si>
  <si>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</si>
  <si>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</si>
  <si>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</si>
  <si>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</si>
  <si>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</si>
  <si>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</si>
  <si>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</si>
  <si>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</si>
  <si>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</si>
  <si>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</si>
  <si>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</si>
  <si>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</si>
  <si>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</si>
  <si>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</si>
  <si>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</si>
  <si>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</si>
  <si>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</si>
  <si>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</si>
  <si>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</si>
  <si>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</si>
  <si>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</si>
  <si>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</si>
  <si>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</si>
  <si>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</si>
  <si>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</si>
  <si>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</si>
  <si>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</si>
  <si>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</si>
  <si>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</si>
  <si>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</si>
  <si>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</si>
  <si>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</si>
  <si>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</si>
  <si>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</si>
  <si>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</si>
  <si>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</si>
  <si>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</si>
  <si>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</si>
  <si>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</si>
  <si>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</si>
  <si>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</si>
  <si>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</si>
  <si>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</si>
  <si>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</si>
  <si>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</si>
  <si>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</si>
  <si>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</si>
  <si>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</si>
  <si>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</si>
  <si>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</si>
  <si>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</si>
  <si>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</si>
  <si>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</si>
  <si>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</si>
  <si>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</si>
  <si>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</si>
  <si>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</si>
  <si>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</si>
  <si>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</si>
  <si>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</si>
  <si>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</si>
  <si>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</si>
  <si>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</si>
  <si>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</si>
  <si>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</si>
  <si>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</si>
  <si>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</si>
  <si>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</si>
  <si>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</si>
  <si>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</si>
  <si>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</si>
  <si>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</si>
  <si>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</si>
  <si>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</si>
  <si>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</si>
  <si>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</si>
  <si>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</si>
  <si>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</si>
  <si>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</si>
  <si>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</si>
  <si>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</si>
  <si>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</si>
  <si>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</si>
  <si>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</si>
  <si>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</si>
  <si>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</si>
  <si>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</si>
  <si>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</si>
  <si>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</si>
  <si>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</si>
  <si>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</si>
  <si>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</si>
  <si>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</si>
  <si>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</si>
  <si>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</si>
  <si>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</si>
  <si>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</si>
  <si>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</si>
  <si>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</si>
  <si>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</si>
  <si>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</si>
  <si>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</si>
  <si>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</si>
  <si>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</si>
  <si>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</si>
  <si>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</si>
  <si>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</si>
  <si>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</si>
  <si>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</si>
  <si>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</si>
  <si>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</si>
  <si>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</si>
  <si>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</si>
  <si>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</si>
  <si>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</si>
  <si>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</si>
  <si>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</si>
  <si>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</si>
  <si>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</si>
  <si>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</si>
  <si>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</si>
  <si>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</si>
  <si>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</si>
  <si>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</si>
  <si>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</si>
  <si>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</si>
  <si>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</si>
  <si>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</si>
  <si>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</si>
  <si>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</si>
  <si>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</si>
  <si>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</si>
  <si>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</si>
  <si>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</si>
  <si>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</si>
  <si>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</si>
  <si>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</si>
  <si>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</si>
  <si>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</si>
  <si>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</si>
  <si>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</si>
  <si>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</si>
  <si>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</si>
  <si>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</si>
  <si>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</si>
  <si>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</si>
  <si>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</si>
  <si>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</si>
  <si>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</si>
  <si>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</si>
  <si>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</si>
  <si>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</si>
  <si>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</si>
  <si>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</si>
  <si>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</si>
  <si>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</si>
  <si>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</si>
  <si>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</si>
  <si>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</si>
  <si>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</si>
  <si>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</si>
  <si>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</si>
  <si>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</si>
  <si>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</si>
  <si>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</si>
  <si>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</si>
  <si>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</si>
  <si>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</si>
  <si>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</si>
  <si>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</si>
  <si>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</si>
  <si>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</si>
  <si>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</si>
  <si>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</si>
  <si>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</si>
  <si>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</si>
  <si>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</si>
  <si>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</si>
  <si>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</si>
  <si>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</si>
  <si>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</si>
  <si>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</si>
  <si>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</si>
  <si>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</si>
  <si>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</si>
  <si>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</si>
  <si>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</si>
  <si>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</si>
  <si>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</si>
  <si>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</si>
  <si>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</si>
  <si>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</si>
  <si>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</si>
  <si>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</si>
  <si>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</si>
  <si>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</si>
  <si>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</si>
  <si>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</si>
  <si>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</si>
  <si>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</si>
  <si>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</si>
  <si>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</si>
  <si>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</si>
  <si>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</si>
  <si>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</si>
  <si>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</si>
  <si>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</si>
  <si>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</si>
  <si>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</si>
  <si>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</si>
  <si>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</si>
  <si>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</si>
  <si>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</si>
  <si>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</si>
  <si>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</si>
  <si>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</si>
  <si>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</si>
  <si>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</si>
  <si>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</si>
  <si>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</si>
  <si>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</si>
  <si>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</si>
  <si>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</si>
  <si>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</si>
  <si>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</si>
  <si>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</si>
  <si>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</si>
  <si>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</si>
  <si>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</si>
  <si>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</si>
  <si>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</si>
  <si>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</si>
  <si>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</si>
  <si>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</si>
  <si>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</si>
  <si>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</si>
  <si>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</si>
  <si>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</si>
  <si>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</si>
  <si>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</si>
  <si>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</si>
  <si>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</si>
  <si>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</si>
  <si>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</si>
  <si>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</si>
  <si>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</si>
  <si>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</si>
  <si>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</si>
  <si>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</si>
  <si>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</si>
  <si>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</si>
  <si>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</si>
  <si>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</si>
  <si>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</si>
  <si>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</si>
  <si>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</si>
  <si>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</si>
  <si>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</si>
  <si>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</si>
  <si>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</si>
  <si>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</si>
  <si>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</si>
  <si>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</si>
  <si>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</si>
  <si>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</si>
  <si>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</si>
  <si>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</si>
  <si>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</si>
  <si>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</si>
  <si>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</si>
  <si>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</si>
  <si>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</si>
  <si>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</si>
  <si>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</si>
  <si>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</si>
  <si>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</si>
  <si>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</si>
  <si>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</si>
  <si>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</si>
  <si>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</si>
  <si>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</si>
  <si>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</si>
  <si>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</si>
  <si>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</si>
  <si>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</si>
  <si>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</si>
  <si>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</si>
  <si>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</si>
  <si>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</si>
  <si>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</si>
  <si>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</si>
  <si>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</si>
  <si>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</si>
  <si>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</si>
  <si>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</si>
  <si>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</si>
  <si>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</si>
  <si>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</si>
  <si>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</si>
  <si>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</si>
  <si>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</si>
  <si>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</si>
  <si>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</si>
  <si>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</si>
  <si>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</si>
  <si>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</si>
  <si>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</si>
  <si>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</si>
  <si>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</si>
  <si>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</si>
  <si>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</si>
  <si>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</si>
  <si>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</si>
  <si>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</si>
  <si>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</si>
  <si>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</si>
  <si>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</si>
  <si>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</si>
  <si>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</si>
  <si>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</si>
  <si>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</si>
  <si>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</si>
  <si>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</si>
  <si>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</si>
  <si>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</si>
  <si>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</si>
  <si>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</si>
  <si>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</si>
  <si>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</si>
  <si>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</si>
  <si>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</si>
  <si>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</si>
  <si>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</si>
  <si>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</si>
  <si>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</si>
  <si>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</si>
  <si>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</si>
  <si>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</si>
  <si>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</si>
  <si>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</si>
  <si>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</si>
  <si>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</si>
  <si>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</si>
  <si>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</si>
  <si>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</si>
  <si>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</si>
  <si>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</si>
  <si>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</si>
  <si>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</si>
  <si>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</si>
  <si>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</si>
  <si>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</si>
  <si>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</si>
  <si>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</si>
  <si>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</si>
  <si>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</si>
  <si>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</si>
  <si>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</si>
  <si>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</si>
  <si>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</si>
  <si>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</si>
  <si>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</si>
  <si>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</si>
  <si>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</si>
  <si>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</si>
  <si>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</si>
  <si>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</si>
  <si>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</si>
  <si>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</si>
  <si>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</si>
  <si>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</si>
  <si>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</si>
  <si>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</si>
  <si>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</si>
  <si>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</si>
  <si>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</si>
  <si>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</si>
  <si>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</si>
  <si>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</si>
  <si>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</si>
  <si>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</si>
  <si>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</si>
  <si>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</si>
  <si>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</si>
  <si>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</si>
  <si>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</si>
  <si>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</si>
  <si>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</si>
  <si>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</si>
  <si>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</si>
  <si>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</si>
  <si>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</si>
  <si>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</si>
  <si>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</si>
  <si>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</si>
  <si>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</si>
  <si>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</si>
  <si>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</si>
  <si>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</si>
  <si>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</si>
  <si>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</si>
  <si>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</si>
  <si>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</si>
  <si>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</si>
  <si>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</si>
  <si>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</si>
  <si>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</si>
  <si>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</si>
  <si>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</si>
  <si>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</si>
  <si>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</si>
  <si>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</si>
  <si>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</si>
  <si>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</si>
  <si>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</si>
  <si>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</si>
  <si>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</si>
  <si>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</si>
  <si>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</si>
  <si>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</si>
  <si>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</si>
  <si>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</si>
  <si>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</si>
  <si>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</si>
  <si>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</si>
  <si>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</si>
  <si>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</si>
  <si>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</si>
  <si>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</si>
  <si>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</si>
  <si>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</si>
  <si>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</si>
  <si>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</si>
  <si>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</si>
  <si>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</si>
  <si>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</si>
  <si>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</si>
  <si>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</si>
  <si>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</si>
  <si>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</si>
  <si>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</si>
  <si>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</si>
  <si>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</si>
  <si>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</si>
  <si>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</si>
  <si>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</si>
  <si>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</si>
  <si>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</si>
  <si>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</si>
  <si>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</si>
  <si>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</si>
  <si>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</si>
  <si>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</si>
  <si>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</si>
  <si>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</si>
  <si>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</si>
  <si>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</si>
  <si>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</si>
  <si>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</si>
  <si>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</si>
  <si>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</si>
  <si>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</si>
  <si>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</si>
  <si>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</si>
  <si>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</si>
  <si>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</si>
  <si>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</si>
  <si>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</si>
  <si>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</si>
  <si>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</si>
  <si>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</si>
  <si>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</si>
  <si>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</si>
  <si>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</si>
  <si>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</si>
  <si>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</si>
  <si>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</si>
  <si>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</si>
  <si>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</si>
  <si>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</si>
  <si>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</si>
  <si>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</si>
  <si>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</si>
  <si>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</si>
  <si>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</si>
  <si>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</si>
  <si>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</si>
  <si>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</si>
  <si>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</si>
  <si>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</si>
  <si>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</si>
  <si>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</si>
  <si>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</si>
  <si>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</si>
  <si>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</si>
  <si>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</si>
  <si>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</si>
  <si>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</si>
  <si>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</si>
  <si>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</si>
  <si>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</si>
  <si>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</si>
  <si>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</si>
  <si>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</si>
  <si>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</si>
  <si>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</si>
  <si>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</si>
  <si>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</si>
  <si>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</si>
  <si>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</si>
  <si>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</si>
  <si>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</si>
  <si>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</si>
  <si>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</si>
  <si>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</si>
  <si>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</si>
  <si>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</si>
  <si>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</si>
  <si>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</si>
  <si>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</si>
  <si>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</si>
  <si>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</si>
  <si>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</si>
  <si>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</si>
  <si>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</si>
  <si>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</si>
  <si>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</si>
  <si>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</si>
  <si>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</si>
  <si>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</si>
  <si>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</si>
  <si>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</si>
  <si>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</si>
  <si>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</si>
  <si>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</si>
  <si>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</si>
  <si>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</si>
  <si>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</si>
  <si>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</si>
  <si>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</si>
  <si>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</si>
  <si>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</si>
  <si>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</si>
  <si>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</si>
  <si>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</si>
  <si>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</si>
  <si>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</si>
  <si>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</si>
  <si>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</si>
  <si>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</si>
  <si>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</si>
  <si>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</si>
  <si>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</si>
  <si>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</si>
  <si>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</si>
  <si>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</si>
  <si>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</si>
  <si>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</si>
  <si>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</si>
  <si>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</si>
  <si>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</si>
  <si>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</si>
  <si>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</si>
  <si>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</si>
  <si>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</si>
  <si>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</si>
  <si>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</si>
  <si>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</si>
  <si>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</si>
  <si>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</si>
  <si>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</si>
  <si>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</si>
  <si>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</si>
  <si>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</si>
  <si>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</si>
  <si>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</si>
  <si>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</si>
  <si>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</si>
  <si>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</si>
  <si>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</si>
  <si>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</si>
  <si>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</si>
  <si>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</si>
  <si>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</si>
  <si>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</si>
  <si>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</si>
  <si>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</si>
  <si>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</si>
  <si>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</si>
  <si>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</si>
  <si>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</si>
  <si>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</si>
  <si>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</si>
  <si>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</si>
  <si>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</si>
  <si>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</si>
  <si>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</si>
  <si>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</si>
  <si>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</si>
  <si>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</si>
  <si>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</si>
  <si>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</si>
  <si>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</si>
  <si>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</si>
  <si>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</si>
  <si>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</si>
  <si>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</si>
  <si>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</si>
  <si>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</si>
  <si>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</si>
  <si>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</si>
  <si>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</si>
  <si>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</si>
  <si>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</si>
  <si>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</si>
  <si>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</si>
  <si>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</si>
  <si>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</si>
  <si>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</si>
  <si>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</si>
  <si>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</si>
  <si>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</si>
  <si>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</si>
  <si>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</si>
  <si>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</si>
  <si>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</si>
  <si>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</si>
  <si>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</si>
  <si>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</si>
  <si>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</si>
  <si>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</si>
  <si>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</si>
  <si>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</si>
  <si>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</si>
  <si>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</si>
  <si>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</si>
  <si>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</si>
  <si>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</si>
  <si>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</si>
  <si>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</si>
  <si>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</si>
  <si>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</si>
  <si>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</si>
  <si>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</si>
  <si>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</si>
  <si>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</si>
  <si>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</si>
  <si>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</si>
  <si>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</si>
  <si>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</si>
  <si>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</si>
  <si>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</si>
  <si>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</si>
  <si>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</si>
  <si>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</si>
  <si>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</si>
  <si>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</si>
  <si>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</si>
  <si>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</si>
  <si>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</si>
  <si>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</si>
  <si>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</si>
  <si>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</si>
  <si>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</si>
  <si>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</si>
  <si>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</si>
  <si>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</si>
  <si>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</si>
  <si>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</si>
  <si>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</si>
  <si>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</si>
  <si>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</si>
  <si>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</si>
  <si>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</si>
  <si>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</si>
  <si>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</si>
  <si>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</si>
  <si>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</si>
  <si>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</si>
  <si>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</si>
  <si>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</si>
  <si>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</si>
  <si>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</si>
  <si>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</si>
  <si>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</si>
  <si>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</si>
  <si>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</si>
  <si>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</si>
  <si>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</si>
  <si>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</si>
  <si>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</si>
  <si>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</si>
  <si>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</si>
  <si>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</si>
  <si>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</si>
  <si>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</si>
  <si>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</si>
  <si>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</si>
  <si>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</si>
  <si>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</si>
  <si>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</si>
  <si>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</si>
  <si>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</si>
  <si>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</si>
  <si>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</si>
  <si>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</si>
  <si>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</si>
  <si>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</si>
  <si>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</si>
  <si>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</si>
  <si>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</si>
  <si>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</si>
  <si>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</si>
  <si>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</si>
  <si>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</si>
  <si>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</si>
  <si>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</si>
  <si>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</si>
  <si>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</si>
  <si>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</si>
  <si>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</si>
  <si>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</si>
  <si>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</si>
  <si>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</si>
  <si>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</si>
  <si>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</si>
  <si>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</si>
  <si>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</si>
  <si>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</si>
  <si>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</si>
  <si>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</si>
  <si>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</si>
  <si>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</si>
  <si>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</si>
  <si>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</si>
  <si>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</si>
  <si>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</si>
  <si>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</si>
  <si>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</si>
  <si>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</si>
  <si>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</si>
  <si>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</si>
  <si>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</si>
  <si>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</si>
  <si>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</si>
  <si>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</si>
  <si>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</si>
  <si>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</si>
  <si>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</si>
  <si>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</si>
  <si>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</si>
  <si>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</si>
  <si>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</si>
  <si>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</si>
  <si>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</si>
  <si>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</si>
  <si>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</si>
  <si>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</si>
  <si>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</si>
  <si>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</si>
  <si>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</si>
  <si>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</si>
  <si>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</si>
  <si>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</si>
  <si>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</si>
  <si>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</si>
  <si>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</si>
  <si>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</si>
  <si>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</si>
  <si>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</si>
  <si>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</si>
  <si>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</si>
  <si>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</si>
  <si>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</si>
  <si>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</si>
  <si>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</si>
  <si>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</si>
  <si>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</si>
  <si>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</si>
  <si>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</si>
  <si>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</si>
  <si>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</si>
  <si>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</si>
  <si>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</si>
  <si>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</si>
  <si>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</si>
  <si>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</si>
  <si>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</si>
  <si>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</si>
  <si>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</si>
  <si>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</si>
  <si>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</si>
  <si>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</si>
  <si>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</si>
  <si>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</si>
  <si>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</si>
  <si>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</si>
  <si>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</si>
  <si>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</si>
  <si>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</si>
  <si>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</si>
  <si>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</si>
  <si>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</si>
  <si>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</si>
  <si>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</si>
  <si>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</si>
  <si>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</si>
  <si>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</si>
  <si>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</si>
  <si>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</si>
  <si>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</si>
  <si>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</si>
  <si>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</si>
  <si>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</si>
  <si>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</si>
  <si>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</si>
  <si>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</si>
  <si>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</si>
  <si>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</si>
  <si>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</si>
  <si>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</si>
  <si>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</si>
  <si>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</si>
  <si>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</si>
  <si>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</si>
  <si>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</si>
  <si>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</si>
  <si>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</si>
  <si>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</si>
  <si>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</si>
  <si>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</si>
  <si>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</si>
  <si>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</si>
  <si>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</si>
  <si>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</si>
  <si>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</si>
  <si>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</si>
  <si>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</si>
  <si>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</si>
  <si>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</si>
  <si>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</si>
  <si>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</si>
  <si>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</si>
  <si>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</si>
  <si>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</si>
  <si>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</si>
  <si>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</si>
  <si>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</si>
  <si>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</si>
  <si>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</si>
  <si>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</si>
  <si>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</si>
  <si>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</si>
  <si>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</si>
  <si>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</si>
  <si>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</si>
  <si>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</si>
  <si>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</si>
  <si>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</si>
  <si>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</si>
  <si>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</si>
  <si>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</si>
  <si>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</si>
  <si>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</si>
  <si>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</si>
  <si>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</si>
  <si>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</si>
  <si>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</si>
  <si>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</si>
  <si>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</si>
  <si>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</si>
  <si>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</si>
  <si>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</si>
  <si>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</si>
  <si>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</si>
  <si>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</si>
  <si>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</si>
  <si>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</si>
  <si>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</si>
  <si>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</si>
  <si>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</si>
  <si>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</si>
  <si>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</si>
  <si>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</si>
  <si>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</si>
  <si>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</si>
  <si>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</si>
  <si>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</si>
  <si>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</si>
  <si>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</si>
  <si>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</si>
  <si>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</si>
  <si>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</si>
  <si>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</si>
  <si>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</si>
  <si>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</si>
  <si>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</si>
  <si>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</si>
  <si>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</si>
  <si>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</si>
  <si>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</si>
  <si>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</si>
  <si>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</si>
  <si>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</si>
  <si>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</si>
  <si>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</si>
  <si>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</si>
  <si>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</si>
  <si>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</si>
  <si>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</si>
  <si>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</si>
  <si>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</si>
  <si>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</si>
  <si>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</si>
  <si>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</si>
  <si>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</si>
  <si>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</si>
  <si>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</si>
  <si>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</si>
  <si>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</si>
  <si>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</si>
  <si>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</si>
  <si>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</si>
  <si>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</si>
  <si>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</si>
  <si>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</si>
  <si>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</si>
  <si>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</si>
  <si>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</si>
  <si>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</si>
  <si>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</si>
  <si>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</si>
  <si>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</si>
  <si>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</si>
  <si>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</si>
  <si>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</si>
  <si>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</si>
  <si>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</si>
  <si>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</si>
  <si>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</si>
  <si>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</si>
  <si>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</si>
  <si>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</si>
  <si>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</si>
  <si>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</si>
  <si>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</si>
  <si>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</si>
  <si>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</si>
  <si>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</si>
  <si>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</si>
  <si>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</si>
  <si>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</si>
  <si>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</si>
  <si>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</si>
  <si>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</si>
  <si>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</si>
  <si>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</si>
  <si>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</si>
  <si>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</si>
  <si>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</si>
  <si>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</si>
  <si>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</si>
  <si>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</si>
  <si>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</si>
  <si>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</si>
  <si>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</si>
  <si>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</si>
  <si>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</si>
  <si>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</si>
  <si>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</si>
  <si>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</si>
  <si>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</si>
  <si>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</si>
  <si>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</si>
  <si>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</si>
  <si>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</si>
  <si>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</si>
  <si>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</si>
  <si>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</si>
  <si>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</si>
  <si>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</si>
  <si>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</si>
  <si>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</si>
  <si>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</si>
  <si>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</si>
  <si>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</si>
  <si>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</si>
  <si>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</si>
  <si>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</si>
  <si>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</si>
  <si>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</si>
  <si>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</si>
  <si>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</si>
  <si>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</si>
  <si>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</si>
  <si>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</si>
  <si>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</si>
  <si>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</si>
  <si>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</si>
  <si>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</si>
  <si>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</si>
  <si>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</si>
  <si>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</si>
  <si>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</si>
  <si>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</si>
  <si>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</si>
  <si>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</si>
  <si>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</si>
  <si>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</si>
  <si>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</si>
  <si>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</si>
  <si>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</si>
  <si>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</si>
  <si>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</si>
  <si>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</si>
  <si>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</si>
  <si>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</si>
  <si>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</si>
  <si>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</si>
  <si>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</si>
  <si>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</si>
  <si>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</si>
  <si>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</si>
  <si>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</si>
  <si>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</si>
  <si>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</si>
  <si>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</si>
  <si>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</si>
  <si>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</si>
  <si>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</si>
  <si>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</si>
  <si>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</si>
  <si>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</si>
  <si>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</si>
  <si>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</si>
  <si>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</si>
  <si>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</si>
  <si>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</si>
  <si>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</si>
  <si>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</si>
  <si>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</si>
  <si>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</si>
  <si>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</si>
  <si>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</si>
  <si>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</si>
  <si>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</si>
  <si>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</si>
  <si>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</si>
  <si>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</si>
  <si>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</si>
  <si>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</si>
  <si>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</si>
  <si>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</si>
  <si>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</si>
  <si>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</si>
  <si>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</si>
  <si>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</si>
  <si>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</si>
  <si>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</si>
  <si>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</si>
  <si>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</si>
  <si>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</si>
  <si>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</si>
  <si>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</si>
  <si>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</si>
  <si>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</si>
  <si>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</si>
  <si>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</si>
  <si>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</si>
  <si>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</si>
  <si>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</si>
  <si>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</si>
  <si>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</si>
  <si>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</si>
  <si>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</si>
  <si>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</si>
  <si>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</si>
  <si>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</si>
  <si>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</si>
  <si>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</si>
  <si>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</si>
  <si>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</si>
  <si>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</si>
  <si>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</si>
  <si>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</si>
  <si>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</si>
  <si>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</si>
  <si>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</si>
  <si>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</si>
  <si>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</si>
  <si>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</si>
  <si>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</si>
  <si>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</si>
  <si>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</si>
  <si>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</si>
  <si>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</si>
  <si>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</si>
  <si>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</si>
  <si>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</si>
  <si>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</si>
  <si>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</si>
  <si>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</si>
  <si>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</si>
  <si>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</si>
  <si>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</si>
  <si>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</si>
  <si>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</si>
  <si>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</si>
  <si>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</si>
  <si>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</si>
  <si>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</si>
  <si>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</si>
  <si>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</si>
  <si>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</si>
  <si>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</si>
  <si>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</si>
  <si>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</si>
  <si>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</si>
  <si>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</si>
  <si>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</si>
  <si>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</si>
  <si>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</si>
  <si>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</si>
  <si>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</si>
  <si>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</si>
  <si>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</si>
  <si>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</si>
  <si>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</si>
  <si>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</si>
  <si>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</si>
  <si>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</si>
  <si>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</si>
  <si>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</si>
  <si>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</si>
  <si>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</si>
  <si>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</si>
  <si>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</si>
  <si>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</si>
  <si>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</si>
  <si>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</si>
  <si>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</si>
  <si>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</si>
  <si>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</si>
  <si>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</si>
  <si>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</si>
  <si>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</si>
  <si>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</si>
  <si>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</si>
  <si>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</si>
  <si>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</si>
  <si>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</si>
  <si>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</si>
  <si>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</si>
  <si>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</si>
  <si>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</si>
  <si>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</si>
  <si>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</si>
  <si>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</si>
  <si>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</si>
  <si>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</si>
  <si>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</si>
  <si>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</si>
  <si>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</si>
  <si>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</si>
  <si>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</si>
  <si>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</si>
  <si>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</si>
  <si>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</si>
  <si>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</si>
  <si>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</si>
  <si>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</si>
  <si>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</si>
  <si>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</si>
  <si>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</si>
  <si>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</si>
  <si>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</si>
  <si>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</si>
  <si>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</si>
  <si>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</si>
  <si>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</si>
  <si>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</si>
  <si>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</si>
  <si>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</si>
  <si>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</si>
  <si>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</si>
  <si>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</si>
  <si>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</si>
  <si>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</si>
  <si>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</si>
  <si>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</si>
  <si>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</si>
  <si>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</si>
  <si>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</si>
  <si>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</si>
  <si>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</si>
  <si>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</si>
  <si>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</si>
  <si>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</si>
  <si>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</si>
  <si>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</si>
  <si>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</si>
  <si>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</si>
  <si>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</si>
  <si>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</si>
  <si>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</si>
  <si>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</si>
  <si>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</si>
  <si>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</si>
  <si>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</si>
  <si>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</si>
  <si>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</si>
  <si>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</si>
  <si>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</si>
  <si>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</si>
  <si>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</si>
  <si>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</si>
  <si>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</si>
  <si>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</si>
  <si>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</si>
  <si>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</si>
  <si>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</si>
  <si>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</si>
  <si>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</si>
  <si>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</si>
  <si>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</si>
  <si>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</si>
  <si>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</si>
  <si>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</si>
  <si>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</si>
  <si>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</si>
  <si>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</si>
  <si>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</si>
  <si>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</si>
  <si>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</si>
  <si>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</si>
  <si>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</si>
  <si>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</si>
  <si>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</si>
  <si>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</si>
  <si>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</si>
  <si>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</si>
  <si>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</si>
  <si>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</si>
  <si>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</si>
  <si>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</si>
  <si>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</si>
  <si>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</si>
  <si>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</si>
  <si>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</si>
  <si>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</si>
  <si>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</si>
  <si>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</si>
  <si>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</si>
  <si>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</si>
  <si>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</si>
  <si>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</si>
  <si>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</si>
  <si>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</si>
  <si>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</si>
  <si>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</si>
  <si>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</si>
  <si>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</si>
  <si>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</si>
  <si>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</si>
  <si>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</si>
  <si>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</si>
  <si>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</si>
  <si>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</si>
  <si>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</si>
  <si>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</si>
  <si>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</si>
  <si>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</si>
  <si>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</si>
  <si>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</si>
  <si>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</si>
  <si>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</si>
  <si>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</si>
  <si>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</si>
  <si>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</si>
  <si>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</si>
  <si>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</si>
  <si>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</si>
  <si>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</si>
  <si>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</si>
  <si>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</si>
  <si>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</si>
  <si>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</si>
  <si>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</si>
  <si>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</si>
  <si>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</si>
  <si>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</si>
  <si>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</si>
  <si>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</si>
  <si>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</si>
  <si>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</si>
  <si>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</si>
  <si>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</si>
  <si>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</si>
  <si>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</si>
  <si>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</si>
  <si>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</si>
  <si>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</si>
  <si>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</si>
  <si>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</si>
  <si>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</si>
  <si>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</si>
  <si>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</si>
  <si>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</si>
  <si>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</si>
  <si>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</si>
  <si>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</si>
  <si>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</si>
  <si>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</si>
  <si>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</si>
  <si>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</si>
  <si>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</si>
  <si>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</si>
  <si>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</si>
  <si>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</si>
  <si>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</si>
  <si>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</si>
  <si>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</si>
  <si>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</si>
  <si>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</si>
  <si>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</si>
  <si>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</si>
  <si>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</si>
  <si>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</si>
  <si>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</si>
  <si>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</si>
  <si>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</si>
  <si>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</si>
  <si>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</si>
  <si>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</si>
  <si>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</si>
  <si>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</si>
  <si>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</si>
  <si>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</si>
  <si>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</si>
  <si>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</si>
  <si>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</si>
  <si>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</si>
  <si>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</si>
  <si>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</si>
  <si>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</si>
  <si>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</si>
  <si>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</si>
  <si>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</si>
  <si>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</si>
  <si>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</si>
  <si>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</si>
  <si>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</si>
  <si>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</si>
  <si>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</si>
  <si>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</si>
  <si>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</si>
  <si>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</si>
  <si>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</si>
  <si>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</si>
  <si>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</si>
  <si>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</si>
  <si>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</si>
  <si>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</si>
  <si>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</si>
  <si>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</si>
  <si>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</si>
  <si>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</si>
  <si>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</si>
  <si>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</si>
  <si>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</si>
  <si>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</si>
  <si>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</si>
  <si>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</si>
  <si>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</si>
  <si>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</si>
  <si>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</si>
  <si>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</si>
  <si>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</si>
  <si>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</si>
  <si>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</si>
  <si>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</si>
  <si>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</si>
  <si>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</si>
  <si>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</si>
  <si>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</si>
  <si>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</si>
  <si>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</si>
  <si>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</si>
  <si>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</si>
  <si>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</si>
  <si>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</si>
  <si>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</si>
  <si>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</si>
  <si>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</si>
  <si>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</si>
  <si>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</si>
  <si>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</si>
  <si>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</si>
  <si>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</si>
  <si>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</si>
  <si>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</si>
  <si>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</si>
  <si>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</si>
  <si>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</si>
  <si>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</si>
  <si>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</si>
  <si>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</si>
  <si>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</si>
  <si>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</si>
  <si>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</si>
  <si>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</si>
  <si>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</si>
  <si>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</si>
  <si>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</si>
  <si>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</si>
  <si>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</si>
  <si>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</si>
  <si>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</si>
  <si>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</si>
  <si>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</si>
  <si>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</si>
  <si>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</si>
  <si>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</si>
  <si>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</si>
  <si>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</si>
  <si>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</si>
  <si>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</si>
  <si>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</si>
  <si>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</si>
  <si>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</si>
  <si>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</si>
  <si>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</si>
  <si>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</si>
  <si>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</si>
  <si>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</si>
  <si>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</si>
  <si>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</si>
  <si>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</si>
  <si>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</si>
  <si>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</si>
  <si>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</si>
  <si>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</si>
  <si>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</si>
  <si>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</si>
  <si>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</si>
  <si>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</si>
  <si>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</si>
  <si>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</si>
  <si>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</si>
  <si>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</si>
  <si>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</si>
  <si>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</si>
  <si>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</si>
  <si>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</si>
  <si>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</si>
  <si>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</si>
  <si>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</si>
  <si>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</si>
  <si>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</si>
  <si>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</si>
  <si>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</si>
  <si>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</si>
  <si>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</si>
  <si>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</si>
  <si>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</si>
  <si>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</si>
  <si>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</si>
  <si>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</si>
  <si>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</si>
  <si>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</si>
  <si>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</si>
  <si>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</si>
  <si>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</si>
  <si>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</si>
  <si>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</si>
  <si>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</si>
  <si>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</si>
  <si>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</si>
  <si>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</si>
  <si>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</si>
  <si>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</si>
  <si>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</si>
  <si>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</si>
  <si>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</si>
  <si>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</si>
  <si>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</si>
  <si>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</si>
  <si>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</si>
  <si>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</si>
  <si>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</si>
  <si>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</si>
  <si>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</si>
  <si>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</si>
  <si>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</si>
  <si>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</si>
  <si>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</si>
  <si>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</si>
  <si>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</si>
  <si>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</si>
  <si>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</si>
  <si>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</si>
  <si>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</si>
  <si>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</si>
  <si>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</si>
  <si>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</si>
  <si>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</si>
  <si>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</si>
  <si>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</si>
  <si>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</si>
  <si>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</si>
  <si>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</si>
  <si>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</si>
  <si>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</si>
  <si>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</si>
  <si>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</si>
  <si>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</si>
  <si>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</si>
  <si>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</si>
  <si>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</si>
  <si>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</si>
  <si>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</si>
  <si>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</si>
  <si>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</si>
  <si>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</si>
  <si>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</si>
  <si>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</si>
  <si>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</si>
  <si>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</si>
  <si>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</si>
  <si>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</si>
  <si>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</si>
  <si>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</si>
  <si>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</si>
  <si>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</si>
  <si>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</si>
  <si>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</si>
  <si>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</si>
  <si>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</si>
  <si>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</si>
  <si>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</si>
  <si>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</si>
  <si>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</si>
  <si>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</si>
  <si>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</si>
  <si>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</si>
  <si>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</si>
  <si>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</si>
  <si>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</si>
  <si>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</si>
  <si>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</si>
  <si>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</si>
  <si>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</si>
  <si>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</si>
  <si>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</si>
  <si>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</si>
  <si>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</si>
  <si>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</si>
  <si>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</si>
  <si>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</si>
  <si>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</si>
  <si>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</si>
  <si>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</si>
  <si>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</si>
  <si>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</si>
  <si>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</si>
  <si>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</si>
  <si>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</si>
  <si>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</si>
  <si>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</si>
  <si>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</si>
  <si>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</si>
  <si>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</si>
  <si>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</si>
  <si>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</si>
  <si>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</si>
  <si>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</si>
  <si>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</si>
  <si>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</si>
  <si>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</si>
  <si>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</si>
  <si>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</si>
  <si>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</si>
  <si>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</si>
  <si>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</si>
  <si>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</si>
  <si>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</si>
  <si>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</si>
  <si>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</si>
  <si>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</si>
  <si>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</si>
  <si>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</si>
  <si>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</si>
  <si>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</si>
  <si>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</si>
  <si>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</si>
  <si>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</si>
  <si>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</si>
  <si>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</si>
  <si>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</si>
  <si>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</si>
  <si>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</si>
  <si>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</si>
  <si>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</si>
  <si>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</si>
  <si>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</si>
  <si>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</si>
  <si>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</si>
  <si>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</si>
  <si>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</si>
  <si>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</si>
  <si>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</si>
  <si>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</si>
  <si>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</si>
  <si>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</si>
  <si>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</si>
  <si>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</si>
  <si>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</si>
  <si>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</si>
  <si>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</si>
  <si>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</si>
  <si>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</si>
  <si>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</si>
  <si>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</si>
  <si>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</si>
  <si>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</si>
  <si>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</si>
  <si>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</si>
  <si>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</si>
  <si>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</si>
  <si>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</si>
  <si>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</si>
  <si>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</si>
  <si>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</si>
  <si>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</si>
  <si>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</si>
  <si>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</si>
  <si>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</si>
  <si>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</si>
  <si>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</si>
  <si>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</si>
  <si>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</si>
  <si>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</si>
  <si>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</si>
  <si>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</si>
  <si>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</si>
  <si>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</si>
  <si>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</si>
  <si>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</si>
  <si>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</si>
  <si>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</si>
  <si>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</si>
  <si>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</si>
  <si>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</si>
  <si>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</si>
  <si>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</si>
  <si>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</si>
  <si>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</si>
  <si>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</si>
  <si>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</si>
  <si>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</si>
  <si>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</si>
  <si>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</si>
  <si>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</si>
  <si>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</si>
  <si>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</si>
  <si>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</si>
  <si>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</si>
  <si>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</si>
  <si>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</si>
  <si>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</si>
  <si>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</si>
  <si>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</si>
  <si>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</si>
  <si>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</si>
  <si>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</si>
  <si>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</si>
  <si>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</si>
  <si>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</si>
  <si>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</si>
  <si>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</si>
  <si>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</si>
  <si>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</si>
  <si>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</si>
  <si>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</si>
  <si>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</si>
  <si>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</si>
  <si>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</si>
  <si>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</si>
  <si>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</si>
  <si>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</si>
  <si>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</si>
  <si>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</si>
  <si>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</si>
  <si>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</si>
  <si>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</si>
  <si>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</si>
  <si>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</si>
  <si>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</si>
  <si>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</si>
  <si>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</si>
  <si>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</si>
  <si>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</si>
  <si>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</si>
  <si>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</si>
  <si>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</si>
  <si>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</si>
  <si>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</si>
  <si>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</si>
  <si>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</si>
  <si>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</si>
  <si>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</si>
  <si>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</si>
  <si>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</si>
  <si>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</si>
  <si>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</si>
  <si>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</si>
  <si>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</si>
  <si>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</si>
  <si>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</si>
  <si>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</si>
  <si>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</si>
  <si>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</si>
  <si>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</si>
  <si>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</si>
  <si>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</si>
  <si>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</si>
  <si>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</si>
  <si>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</si>
  <si>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</si>
  <si>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</si>
  <si>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</si>
  <si>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</si>
  <si>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</si>
  <si>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</si>
  <si>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</si>
  <si>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</si>
  <si>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</si>
  <si>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</si>
  <si>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</si>
  <si>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</si>
  <si>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</si>
  <si>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</si>
  <si>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</si>
  <si>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</si>
  <si>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</si>
  <si>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</si>
  <si>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</si>
  <si>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</si>
  <si>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</si>
  <si>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</si>
  <si>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</si>
  <si>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</si>
  <si>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</si>
  <si>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</si>
  <si>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</si>
  <si>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</si>
  <si>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</si>
  <si>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</si>
  <si>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</si>
  <si>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</si>
  <si>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</si>
  <si>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</si>
  <si>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</si>
  <si>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</si>
  <si>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</si>
  <si>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</si>
  <si>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</si>
  <si>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</si>
  <si>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</si>
  <si>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</si>
  <si>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</si>
  <si>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</si>
  <si>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</si>
  <si>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</si>
  <si>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</si>
  <si>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</si>
  <si>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</si>
  <si>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</si>
  <si>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</si>
  <si>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</si>
  <si>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</si>
  <si>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</si>
  <si>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</si>
  <si>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</si>
  <si>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</si>
  <si>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</si>
  <si>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</si>
  <si>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</si>
  <si>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</si>
  <si>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</si>
  <si>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</si>
  <si>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</si>
  <si>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</si>
  <si>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</si>
  <si>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</si>
  <si>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</si>
  <si>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</si>
  <si>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</si>
  <si>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</si>
  <si>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</si>
  <si>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</si>
  <si>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</si>
  <si>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</si>
  <si>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</si>
  <si>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</si>
  <si>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</si>
  <si>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</si>
  <si>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</si>
  <si>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</si>
  <si>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</si>
  <si>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</si>
  <si>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</si>
  <si>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</si>
  <si>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</si>
  <si>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</si>
  <si>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</si>
  <si>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</si>
  <si>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</si>
  <si>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</si>
  <si>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</si>
  <si>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</si>
  <si>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</si>
  <si>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</si>
  <si>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</si>
  <si>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</si>
  <si>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</si>
  <si>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</si>
  <si>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</si>
  <si>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</si>
  <si>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</si>
  <si>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</si>
  <si>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</si>
  <si>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</si>
  <si>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</si>
  <si>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</si>
  <si>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</si>
  <si>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</si>
  <si>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</si>
  <si>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</si>
  <si>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</si>
  <si>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</si>
  <si>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</si>
  <si>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</si>
  <si>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</si>
  <si>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</si>
  <si>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</si>
  <si>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</si>
  <si>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</si>
  <si>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</si>
  <si>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</si>
  <si>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</si>
  <si>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</si>
  <si>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</si>
  <si>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</si>
  <si>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</si>
  <si>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</si>
  <si>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</si>
  <si>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</si>
  <si>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</si>
  <si>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</si>
  <si>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</si>
  <si>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</si>
  <si>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</si>
  <si>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</si>
  <si>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</si>
  <si>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</si>
  <si>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</si>
  <si>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</si>
  <si>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</si>
  <si>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</si>
  <si>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</si>
  <si>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</si>
  <si>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</si>
  <si>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</si>
  <si>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</si>
  <si>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</si>
  <si>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</si>
  <si>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</si>
  <si>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</si>
  <si>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</si>
  <si>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</si>
  <si>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</si>
  <si>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</si>
  <si>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</si>
  <si>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</si>
  <si>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</si>
  <si>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</si>
  <si>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</si>
  <si>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</si>
  <si>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</si>
  <si>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</si>
  <si>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</si>
  <si>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</si>
  <si>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</si>
  <si>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</si>
  <si>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</si>
  <si>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</si>
  <si>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</si>
  <si>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</si>
  <si>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</si>
  <si>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</si>
  <si>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</si>
  <si>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</si>
  <si>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</si>
  <si>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</si>
  <si>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</si>
  <si>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</si>
  <si>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</si>
  <si>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</si>
  <si>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</si>
  <si>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</si>
  <si>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</si>
  <si>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</si>
  <si>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</si>
  <si>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</si>
  <si>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</si>
  <si>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</si>
  <si>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</si>
  <si>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</si>
  <si>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</si>
  <si>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</si>
  <si>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</si>
  <si>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</si>
  <si>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</si>
  <si>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</si>
  <si>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</si>
  <si>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</si>
  <si>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</si>
  <si>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</si>
  <si>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</si>
  <si>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</si>
  <si>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</si>
  <si>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</si>
  <si>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</si>
  <si>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</si>
  <si>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</si>
  <si>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</si>
  <si>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</si>
  <si>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</si>
  <si>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</si>
  <si>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</si>
  <si>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</si>
  <si>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</si>
  <si>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</si>
  <si>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</si>
  <si>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</si>
  <si>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</si>
  <si>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</si>
  <si>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</si>
  <si>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</si>
  <si>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</si>
  <si>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</si>
  <si>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</si>
  <si>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</si>
  <si>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</si>
  <si>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</si>
  <si>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</si>
  <si>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</si>
  <si>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</si>
  <si>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</si>
  <si>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</si>
  <si>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</si>
  <si>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</si>
  <si>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</si>
  <si>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</si>
  <si>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</si>
  <si>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</si>
  <si>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</si>
  <si>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</si>
  <si>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</si>
  <si>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</si>
  <si>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</si>
  <si>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</si>
  <si>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</si>
  <si>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</si>
  <si>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</si>
  <si>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</si>
  <si>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</si>
  <si>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</si>
  <si>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</si>
  <si>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</si>
  <si>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</si>
  <si>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</si>
  <si>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</si>
  <si>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</si>
  <si>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</si>
  <si>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</si>
  <si>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</si>
  <si>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</si>
  <si>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</si>
  <si>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</si>
  <si>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</si>
  <si>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</si>
  <si>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</si>
  <si>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</si>
  <si>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</si>
  <si>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</si>
  <si>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</si>
  <si>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</si>
  <si>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</si>
  <si>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</si>
  <si>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</si>
  <si>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</si>
  <si>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</si>
  <si>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</si>
  <si>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</si>
  <si>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</si>
  <si>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</si>
  <si>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</si>
  <si>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</si>
  <si>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</si>
  <si>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</si>
  <si>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</si>
  <si>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</si>
  <si>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</si>
  <si>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</si>
  <si>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</si>
  <si>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</si>
  <si>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</si>
  <si>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</si>
  <si>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</si>
  <si>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</si>
  <si>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</si>
  <si>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</si>
  <si>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</si>
  <si>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</si>
  <si>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</si>
  <si>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</si>
  <si>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</si>
  <si>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</si>
  <si>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</si>
  <si>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</si>
  <si>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</si>
  <si>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</si>
  <si>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</si>
  <si>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</si>
  <si>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</si>
  <si>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</si>
  <si>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</si>
  <si>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</si>
  <si>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</si>
  <si>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</si>
  <si>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</si>
  <si>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</si>
  <si>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</si>
  <si>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</si>
  <si>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</si>
  <si>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</si>
  <si>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</si>
  <si>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</si>
  <si>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</si>
  <si>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</si>
  <si>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</si>
  <si>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</si>
  <si>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</si>
  <si>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</si>
  <si>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</si>
  <si>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</si>
  <si>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</si>
  <si>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</si>
  <si>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</si>
  <si>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</si>
  <si>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</si>
  <si>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</si>
  <si>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</si>
  <si>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</si>
  <si>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</si>
  <si>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</si>
  <si>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</si>
  <si>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</si>
  <si>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</si>
  <si>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</si>
  <si>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</si>
  <si>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</si>
  <si>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</si>
  <si>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</si>
  <si>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</si>
  <si>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</si>
  <si>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</si>
  <si>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</si>
  <si>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</si>
  <si>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</si>
  <si>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</si>
  <si>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</si>
  <si>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</si>
  <si>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</si>
  <si>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</si>
  <si>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</si>
  <si>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</si>
  <si>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</si>
  <si>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</si>
  <si>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</si>
  <si>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</si>
  <si>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</si>
  <si>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</si>
  <si>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</si>
  <si>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</si>
  <si>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</si>
  <si>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</si>
  <si>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</si>
  <si>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</si>
  <si>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</si>
  <si>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</si>
  <si>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</si>
  <si>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</si>
  <si>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</si>
  <si>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</si>
  <si>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</si>
  <si>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</si>
  <si>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</si>
  <si>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</si>
  <si>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</si>
  <si>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</si>
  <si>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</si>
  <si>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</si>
  <si>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</si>
  <si>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</si>
  <si>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</si>
  <si>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</si>
  <si>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</si>
  <si>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</si>
  <si>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</si>
  <si>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</si>
  <si>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</si>
  <si>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</si>
  <si>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</si>
  <si>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</si>
  <si>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</si>
  <si>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</si>
  <si>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</si>
  <si>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</si>
  <si>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</si>
  <si>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</si>
  <si>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</si>
  <si>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</si>
  <si>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</si>
  <si>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</si>
  <si>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</si>
  <si>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</si>
  <si>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</si>
  <si>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</si>
  <si>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</si>
  <si>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</si>
  <si>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</si>
  <si>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</si>
  <si>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</si>
  <si>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</si>
  <si>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</si>
  <si>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</si>
  <si>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</si>
  <si>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</si>
  <si>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</si>
  <si>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</si>
  <si>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</si>
  <si>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</si>
  <si>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</si>
  <si>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</si>
  <si>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</si>
  <si>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</si>
  <si>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</si>
  <si>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</si>
  <si>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</si>
  <si>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</si>
  <si>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</si>
  <si>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</si>
  <si>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</si>
  <si>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</si>
  <si>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</si>
  <si>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</si>
  <si>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</si>
  <si>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</si>
  <si>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</si>
  <si>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</si>
  <si>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</si>
  <si>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</si>
  <si>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</si>
  <si>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</si>
  <si>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</si>
  <si>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</si>
  <si>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</si>
  <si>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</si>
  <si>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</si>
  <si>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</si>
  <si>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</si>
  <si>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</si>
  <si>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</si>
  <si>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</si>
  <si>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</si>
  <si>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</si>
  <si>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</si>
  <si>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</si>
  <si>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</si>
  <si>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</si>
  <si>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</si>
  <si>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</si>
  <si>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</si>
  <si>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</si>
  <si>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</si>
  <si>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</si>
  <si>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</si>
  <si>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</si>
  <si>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</si>
  <si>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</si>
  <si>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</si>
  <si>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</si>
  <si>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</si>
  <si>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</si>
  <si>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</si>
  <si>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</si>
  <si>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</si>
  <si>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</si>
  <si>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</si>
  <si>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</si>
  <si>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</si>
  <si>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</si>
  <si>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</si>
  <si>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</si>
  <si>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</si>
  <si>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</si>
  <si>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</si>
  <si>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</si>
  <si>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</si>
  <si>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</si>
  <si>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</si>
  <si>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</si>
  <si>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</si>
  <si>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</si>
  <si>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</si>
  <si>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</si>
  <si>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</si>
  <si>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</si>
  <si>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</si>
  <si>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</si>
  <si>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</si>
  <si>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</si>
  <si>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</si>
  <si>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</si>
  <si>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</si>
  <si>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</si>
  <si>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</si>
  <si>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</si>
  <si>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</si>
  <si>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</si>
  <si>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</si>
  <si>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</si>
  <si>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</si>
  <si>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</si>
  <si>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</si>
  <si>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</si>
  <si>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</si>
  <si>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</si>
  <si>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</si>
  <si>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</si>
  <si>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</si>
  <si>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</si>
  <si>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</si>
  <si>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</si>
  <si>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</si>
  <si>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</si>
  <si>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</si>
  <si>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</si>
  <si>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</si>
  <si>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</si>
  <si>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</si>
  <si>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</si>
  <si>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</si>
  <si>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</si>
  <si>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</si>
  <si>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</si>
  <si>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</si>
  <si>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</si>
  <si>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</si>
  <si>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</si>
  <si>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</si>
  <si>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</si>
  <si>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</si>
  <si>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</si>
  <si>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</si>
  <si>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</si>
  <si>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</si>
  <si>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</si>
  <si>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</si>
  <si>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</si>
  <si>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</si>
  <si>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</si>
  <si>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</si>
  <si>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</si>
  <si>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</si>
  <si>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</si>
  <si>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</si>
  <si>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</si>
  <si>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</si>
  <si>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</si>
  <si>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</si>
  <si>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</si>
  <si>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</si>
  <si>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</si>
  <si>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</si>
  <si>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</si>
  <si>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</si>
  <si>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</si>
  <si>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</si>
  <si>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</si>
  <si>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</si>
  <si>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</si>
  <si>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</si>
  <si>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</si>
  <si>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</si>
  <si>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</si>
  <si>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</si>
  <si>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</si>
  <si>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</si>
  <si>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</si>
  <si>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</si>
  <si>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</si>
  <si>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</si>
  <si>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</si>
  <si>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</si>
  <si>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</si>
  <si>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</si>
  <si>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</si>
  <si>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</si>
  <si>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</si>
  <si>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</si>
  <si>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</si>
  <si>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</si>
  <si>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</si>
  <si>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</si>
  <si>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</si>
  <si>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</si>
  <si>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</si>
  <si>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</si>
  <si>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</si>
  <si>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</si>
  <si>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</si>
  <si>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</si>
  <si>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</si>
  <si>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</si>
  <si>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</si>
  <si>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</si>
  <si>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</si>
  <si>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</si>
  <si>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</si>
  <si>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</si>
  <si>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</si>
  <si>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</si>
  <si>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</si>
  <si>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</si>
  <si>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</si>
  <si>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</si>
  <si>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</si>
  <si>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</si>
  <si>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</si>
  <si>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</si>
  <si>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</si>
  <si>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</si>
  <si>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</si>
  <si>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</si>
  <si>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</si>
  <si>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</si>
  <si>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</si>
  <si>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</si>
  <si>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</si>
  <si>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</si>
  <si>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</si>
  <si>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</si>
  <si>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</si>
  <si>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</si>
  <si>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</si>
  <si>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</si>
  <si>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</si>
  <si>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</si>
  <si>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</si>
  <si>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</si>
  <si>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</si>
  <si>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</si>
  <si>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</si>
  <si>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</si>
  <si>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</si>
  <si>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</si>
  <si>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</si>
  <si>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</si>
  <si>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</si>
  <si>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</si>
  <si>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</si>
  <si>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</si>
  <si>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</si>
  <si>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</si>
  <si>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</si>
  <si>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</si>
  <si>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</si>
  <si>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</si>
  <si>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</si>
  <si>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</si>
  <si>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</si>
  <si>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</si>
  <si>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</si>
  <si>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</si>
  <si>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</si>
  <si>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</si>
  <si>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</si>
  <si>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</si>
  <si>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</si>
  <si>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</si>
  <si>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</si>
  <si>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</si>
  <si>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</si>
  <si>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</si>
  <si>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</si>
  <si>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</si>
  <si>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</si>
  <si>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</si>
  <si>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</si>
  <si>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</si>
  <si>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</si>
  <si>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</si>
  <si>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</si>
  <si>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</si>
  <si>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</si>
  <si>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</si>
  <si>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</si>
  <si>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</si>
  <si>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</si>
  <si>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</si>
  <si>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</si>
  <si>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</si>
  <si>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</si>
  <si>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</si>
  <si>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</si>
  <si>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</si>
  <si>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</si>
  <si>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</si>
  <si>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</si>
  <si>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</si>
  <si>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</si>
  <si>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</si>
  <si>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</si>
  <si>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</si>
  <si>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</si>
  <si>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</si>
  <si>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</si>
  <si>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</si>
  <si>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</si>
  <si>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</si>
  <si>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</si>
  <si>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</si>
  <si>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</si>
  <si>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</si>
  <si>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</si>
  <si>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</si>
  <si>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</si>
  <si>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</si>
  <si>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</si>
  <si>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</si>
  <si>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</si>
  <si>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</si>
  <si>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</si>
  <si>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</si>
  <si>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</si>
  <si>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</si>
  <si>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</si>
  <si>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</si>
  <si>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</si>
  <si>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</si>
  <si>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</si>
  <si>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</si>
  <si>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</si>
  <si>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</si>
  <si>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</si>
  <si>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</si>
  <si>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</si>
  <si>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</si>
  <si>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</si>
  <si>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</si>
  <si>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</si>
  <si>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</si>
  <si>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</si>
  <si>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</si>
  <si>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</si>
  <si>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</si>
  <si>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</si>
  <si>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</si>
  <si>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</si>
  <si>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</si>
  <si>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</si>
  <si>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</si>
  <si>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</si>
  <si>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</si>
  <si>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</si>
  <si>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</si>
  <si>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</si>
  <si>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</si>
  <si>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</si>
  <si>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</si>
  <si>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</si>
  <si>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</si>
  <si>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</si>
  <si>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</si>
  <si>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</si>
  <si>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</si>
  <si>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</si>
  <si>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</si>
  <si>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</si>
  <si>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</si>
  <si>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</si>
  <si>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</si>
  <si>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</si>
  <si>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</si>
  <si>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</si>
  <si>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</si>
  <si>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</si>
  <si>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</si>
  <si>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</si>
  <si>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</si>
  <si>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</si>
  <si>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</si>
  <si>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</si>
  <si>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</si>
  <si>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</si>
  <si>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</si>
  <si>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</si>
  <si>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</si>
  <si>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</si>
  <si>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</si>
  <si>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</si>
  <si>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</si>
  <si>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</si>
  <si>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</si>
  <si>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</si>
  <si>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</si>
  <si>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</si>
  <si>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</si>
  <si>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</si>
  <si>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</si>
  <si>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</si>
  <si>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</si>
  <si>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</si>
  <si>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</si>
  <si>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</si>
  <si>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</si>
  <si>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</si>
  <si>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</si>
  <si>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</si>
  <si>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</si>
  <si>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</si>
  <si>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</si>
  <si>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</si>
  <si>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</si>
  <si>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</si>
  <si>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</si>
  <si>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</si>
  <si>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</si>
  <si>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</si>
  <si>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</si>
  <si>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</si>
  <si>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</si>
  <si>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</si>
  <si>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</si>
  <si>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</si>
  <si>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</si>
  <si>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</si>
  <si>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</si>
  <si>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</si>
  <si>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</si>
  <si>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</si>
  <si>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</si>
  <si>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</si>
  <si>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</si>
  <si>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</si>
  <si>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</si>
  <si>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</si>
  <si>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</si>
  <si>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</si>
  <si>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</si>
  <si>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</si>
  <si>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</si>
  <si>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</si>
  <si>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</si>
  <si>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</si>
  <si>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</si>
  <si>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</si>
  <si>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</si>
  <si>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</si>
  <si>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</si>
  <si>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</si>
  <si>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</si>
  <si>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</si>
  <si>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</si>
  <si>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</si>
  <si>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</si>
  <si>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</si>
  <si>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</si>
  <si>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</si>
  <si>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</si>
  <si>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</si>
  <si>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</si>
  <si>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</si>
  <si>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</si>
  <si>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</si>
  <si>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</si>
  <si>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</si>
  <si>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</si>
  <si>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</si>
  <si>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</si>
  <si>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</si>
  <si>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</si>
  <si>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</si>
  <si>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</si>
  <si>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</si>
  <si>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</si>
  <si>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</si>
  <si>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</si>
  <si>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</si>
  <si>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</si>
  <si>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</si>
  <si>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</si>
  <si>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</si>
  <si>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</si>
  <si>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</si>
  <si>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</si>
  <si>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</si>
  <si>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</si>
  <si>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</si>
  <si>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</si>
  <si>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</si>
  <si>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</si>
  <si>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</si>
  <si>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</si>
  <si>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</si>
  <si>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</si>
  <si>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</si>
  <si>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</si>
  <si>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</si>
  <si>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</si>
  <si>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</si>
  <si>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</si>
  <si>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</si>
  <si>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</si>
  <si>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</si>
  <si>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</si>
  <si>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</si>
  <si>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</si>
  <si>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</si>
  <si>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</si>
  <si>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</si>
  <si>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</si>
  <si>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</si>
  <si>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</si>
  <si>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</si>
  <si>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</si>
  <si>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</si>
  <si>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</si>
  <si>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</si>
  <si>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</si>
  <si>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</si>
  <si>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</si>
  <si>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</si>
  <si>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</si>
  <si>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</si>
  <si>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</si>
  <si>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</si>
  <si>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</si>
  <si>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</si>
  <si>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</si>
  <si>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</si>
  <si>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</si>
  <si>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</si>
  <si>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</si>
  <si>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</si>
  <si>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</si>
  <si>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</si>
  <si>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</si>
  <si>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</si>
  <si>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</si>
  <si>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</si>
  <si>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</si>
  <si>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</si>
  <si>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</si>
  <si>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</si>
  <si>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</si>
  <si>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</si>
  <si>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</si>
  <si>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</si>
  <si>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</si>
  <si>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</si>
  <si>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</si>
  <si>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</si>
  <si>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</si>
  <si>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</si>
  <si>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</si>
  <si>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</si>
  <si>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</si>
  <si>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</si>
  <si>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</si>
  <si>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</si>
  <si>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</si>
  <si>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</si>
  <si>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</si>
  <si>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</si>
  <si>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</si>
  <si>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</si>
  <si>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</si>
  <si>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</si>
  <si>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</si>
  <si>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</si>
  <si>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</si>
  <si>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</si>
  <si>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</si>
  <si>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</si>
  <si>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</si>
  <si>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</si>
  <si>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</si>
  <si>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</si>
  <si>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</si>
  <si>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</si>
  <si>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</si>
  <si>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</si>
  <si>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</si>
  <si>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</si>
  <si>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</si>
  <si>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</si>
  <si>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</si>
  <si>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</si>
  <si>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</si>
  <si>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</si>
  <si>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</si>
  <si>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</si>
  <si>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</si>
  <si>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</si>
  <si>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</si>
  <si>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</si>
  <si>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</si>
  <si>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</si>
  <si>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</si>
  <si>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</si>
  <si>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</si>
  <si>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</si>
  <si>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</si>
  <si>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</si>
  <si>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</si>
  <si>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</si>
  <si>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</si>
  <si>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</si>
  <si>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</si>
  <si>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</si>
  <si>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</si>
  <si>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</si>
  <si>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</si>
  <si>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</si>
  <si>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</si>
  <si>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</si>
  <si>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</si>
  <si>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</si>
  <si>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</si>
  <si>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</si>
  <si>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</si>
  <si>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</si>
  <si>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</si>
  <si>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</si>
  <si>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</si>
  <si>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</si>
  <si>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</si>
  <si>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</si>
  <si>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</si>
  <si>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</si>
  <si>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</si>
  <si>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</si>
  <si>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</si>
  <si>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</si>
  <si>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</si>
  <si>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</si>
  <si>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</si>
  <si>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</si>
  <si>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</si>
  <si>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</si>
  <si>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</si>
  <si>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</si>
  <si>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</si>
  <si>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</si>
  <si>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</si>
  <si>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</si>
  <si>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</si>
  <si>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</si>
  <si>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</si>
  <si>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</si>
  <si>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</si>
  <si>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</si>
  <si>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</si>
  <si>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</si>
  <si>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</si>
  <si>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</si>
  <si>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</si>
  <si>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</si>
  <si>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</si>
  <si>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</si>
  <si>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</si>
  <si>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</si>
  <si>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</si>
  <si>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</si>
  <si>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</si>
  <si>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</si>
  <si>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</si>
  <si>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</si>
  <si>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</si>
  <si>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</si>
  <si>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</si>
  <si>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</si>
  <si>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</si>
  <si>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</si>
  <si>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</si>
  <si>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</si>
  <si>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</si>
  <si>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</si>
  <si>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</si>
  <si>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</si>
  <si>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</si>
  <si>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</si>
  <si>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</si>
  <si>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</si>
  <si>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</si>
  <si>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</si>
  <si>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</si>
  <si>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</si>
  <si>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</si>
  <si>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</si>
  <si>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</si>
  <si>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</si>
  <si>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</si>
  <si>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</si>
  <si>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</si>
  <si>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</si>
  <si>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</si>
  <si>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</si>
  <si>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</si>
  <si>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</si>
  <si>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</si>
  <si>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</si>
  <si>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</si>
  <si>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</si>
  <si>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</si>
  <si>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</si>
  <si>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</si>
  <si>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</si>
  <si>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</si>
  <si>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</si>
  <si>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</si>
  <si>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</si>
  <si>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</si>
  <si>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</si>
  <si>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</si>
  <si>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</si>
  <si>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</si>
  <si>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</si>
  <si>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</si>
  <si>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</si>
  <si>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</si>
  <si>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</si>
  <si>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</si>
  <si>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</si>
  <si>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</si>
  <si>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</si>
  <si>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</si>
  <si>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</si>
  <si>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</si>
  <si>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</si>
  <si>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</si>
  <si>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</si>
  <si>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</si>
  <si>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</si>
  <si>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</si>
  <si>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</si>
  <si>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</si>
  <si>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</si>
  <si>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</si>
  <si>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</si>
  <si>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</si>
  <si>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</si>
  <si>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</si>
  <si>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</si>
  <si>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</si>
  <si>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</si>
  <si>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</si>
  <si>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</si>
  <si>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</si>
  <si>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</si>
  <si>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</si>
  <si>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</si>
  <si>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</si>
  <si>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</si>
  <si>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</si>
  <si>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</si>
  <si>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</si>
  <si>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</si>
  <si>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</si>
  <si>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</si>
  <si>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</si>
  <si>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</si>
  <si>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</si>
  <si>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</si>
  <si>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</si>
  <si>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</si>
  <si>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</si>
  <si>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</si>
  <si>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</si>
  <si>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</si>
  <si>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</si>
  <si>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</si>
  <si>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</si>
  <si>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</si>
  <si>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</si>
  <si>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</si>
  <si>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</si>
  <si>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</si>
  <si>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</si>
  <si>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</si>
  <si>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</si>
  <si>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</si>
  <si>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</si>
  <si>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</si>
  <si>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</si>
  <si>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</si>
  <si>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</si>
  <si>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</si>
  <si>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</si>
  <si>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</si>
  <si>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</si>
  <si>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</si>
  <si>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</si>
  <si>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</si>
  <si>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</si>
  <si>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</si>
  <si>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</si>
  <si>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</si>
  <si>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</si>
  <si>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</si>
  <si>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</si>
  <si>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</si>
  <si>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</si>
  <si>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</si>
  <si>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</si>
  <si>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</si>
  <si>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</si>
  <si>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</si>
  <si>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</si>
  <si>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</si>
  <si>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</si>
  <si>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</si>
  <si>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</si>
  <si>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</si>
  <si>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</si>
  <si>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</si>
  <si>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</si>
  <si>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</si>
  <si>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</si>
  <si>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</si>
  <si>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</si>
  <si>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</si>
  <si>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</si>
  <si>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</si>
  <si>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</si>
  <si>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</si>
  <si>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</si>
  <si>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</si>
  <si>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</si>
  <si>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</si>
  <si>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</si>
  <si>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</si>
  <si>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</si>
  <si>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</si>
  <si>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</si>
  <si>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</si>
  <si>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</si>
  <si>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</si>
  <si>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</si>
  <si>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</si>
  <si>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</si>
  <si>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</si>
  <si>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</si>
  <si>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</si>
  <si>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</si>
  <si>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</si>
  <si>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</si>
  <si>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</si>
  <si>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</si>
  <si>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</si>
  <si>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</si>
  <si>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</si>
  <si>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</si>
  <si>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</si>
  <si>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</si>
  <si>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</si>
  <si>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</si>
  <si>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</si>
  <si>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</si>
  <si>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</si>
  <si>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</si>
  <si>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</si>
  <si>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</si>
  <si>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</si>
  <si>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</si>
  <si>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</si>
  <si>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</si>
  <si>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</si>
  <si>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</si>
  <si>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</si>
  <si>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</si>
  <si>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</si>
  <si>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</si>
  <si>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</si>
  <si>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</si>
  <si>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</si>
  <si>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</si>
  <si>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</si>
  <si>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</si>
  <si>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</si>
  <si>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</si>
  <si>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</si>
  <si>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</si>
  <si>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</si>
  <si>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</si>
  <si>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</si>
  <si>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</si>
  <si>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</si>
  <si>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</si>
  <si>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</si>
  <si>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</si>
  <si>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</si>
  <si>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</si>
  <si>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</si>
  <si>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</si>
  <si>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</si>
  <si>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</si>
  <si>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</si>
  <si>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</si>
  <si>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</si>
  <si>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</si>
  <si>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</si>
  <si>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</si>
  <si>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</si>
  <si>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</si>
  <si>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</si>
  <si>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</si>
  <si>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</si>
  <si>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</si>
  <si>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</si>
  <si>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</si>
  <si>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</si>
  <si>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</si>
  <si>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</si>
  <si>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</si>
  <si>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</si>
  <si>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</si>
  <si>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</si>
  <si>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</si>
  <si>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</si>
  <si>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</si>
  <si>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</si>
  <si>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</si>
  <si>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</si>
  <si>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</si>
  <si>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</si>
  <si>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</si>
  <si>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</si>
  <si>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</si>
  <si>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</si>
  <si>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</si>
  <si>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</si>
  <si>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</si>
  <si>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</si>
  <si>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</si>
  <si>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</si>
  <si>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</si>
  <si>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</si>
  <si>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</si>
  <si>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</si>
  <si>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</si>
  <si>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</si>
  <si>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</si>
  <si>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</si>
  <si>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</si>
  <si>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</si>
  <si>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</si>
  <si>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</si>
  <si>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</si>
  <si>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</si>
  <si>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</si>
  <si>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</si>
  <si>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</si>
  <si>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</si>
  <si>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</si>
  <si>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</si>
  <si>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</si>
  <si>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</si>
  <si>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</si>
  <si>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</si>
  <si>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</si>
  <si>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</si>
  <si>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</si>
  <si>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</si>
  <si>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</si>
  <si>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</si>
  <si>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</si>
  <si>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</si>
  <si>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</si>
  <si>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</si>
  <si>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</si>
  <si>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</si>
  <si>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</si>
  <si>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</si>
  <si>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</si>
  <si>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</si>
  <si>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</si>
  <si>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</si>
  <si>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</si>
  <si>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</si>
  <si>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</si>
  <si>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</si>
  <si>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</si>
  <si>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</si>
  <si>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</si>
  <si>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</si>
  <si>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</si>
  <si>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</si>
  <si>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</si>
  <si>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</si>
  <si>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</si>
  <si>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</si>
  <si>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</si>
  <si>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</si>
  <si>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</si>
  <si>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</si>
  <si>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</si>
  <si>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</si>
  <si>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</si>
  <si>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</si>
  <si>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</si>
  <si>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</si>
  <si>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</si>
  <si>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</si>
  <si>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</si>
  <si>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</si>
  <si>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</si>
  <si>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</si>
  <si>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</si>
  <si>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</si>
  <si>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</si>
  <si>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</si>
  <si>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</si>
  <si>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</si>
  <si>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</si>
  <si>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</si>
  <si>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</si>
  <si>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</si>
  <si>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</si>
  <si>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</si>
  <si>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</si>
  <si>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</si>
  <si>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</si>
  <si>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</si>
  <si>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</si>
  <si>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</si>
  <si>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</si>
  <si>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</si>
  <si>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</si>
  <si>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</si>
  <si>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</si>
  <si>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</si>
  <si>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</si>
  <si>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</si>
  <si>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</si>
  <si>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</si>
  <si>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</si>
  <si>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</si>
  <si>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</si>
  <si>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</si>
  <si>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</si>
  <si>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</si>
  <si>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</si>
  <si>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</si>
  <si>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</si>
  <si>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</si>
  <si>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</si>
  <si>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</si>
  <si>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</si>
  <si>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</si>
  <si>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</si>
  <si>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</si>
  <si>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</si>
  <si>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</si>
  <si>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</si>
  <si>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</si>
  <si>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</si>
  <si>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</si>
  <si>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</si>
  <si>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</si>
  <si>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</si>
  <si>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</si>
  <si>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</si>
  <si>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</si>
  <si>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</si>
  <si>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</si>
  <si>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</si>
  <si>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</si>
  <si>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</si>
  <si>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</si>
  <si>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</si>
  <si>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</si>
  <si>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</si>
  <si>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</si>
  <si>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</si>
  <si>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</si>
  <si>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</si>
  <si>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</si>
  <si>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</si>
  <si>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</si>
  <si>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</si>
  <si>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</si>
  <si>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</si>
  <si>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</si>
  <si>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</si>
  <si>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</si>
  <si>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</si>
  <si>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</si>
  <si>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</si>
  <si>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</si>
  <si>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</si>
  <si>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</si>
  <si>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</si>
  <si>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</si>
  <si>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</si>
  <si>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</si>
  <si>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</si>
  <si>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</si>
  <si>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</si>
  <si>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</si>
  <si>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</si>
  <si>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</si>
  <si>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</si>
  <si>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</si>
  <si>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</si>
  <si>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</si>
  <si>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</si>
  <si>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</si>
  <si>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</si>
  <si>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</si>
  <si>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</si>
  <si>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</si>
  <si>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</si>
  <si>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</si>
  <si>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</si>
  <si>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</si>
  <si>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</si>
  <si>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</si>
  <si>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</si>
  <si>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</si>
  <si>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</si>
  <si>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</si>
  <si>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</si>
  <si>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</si>
  <si>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</si>
  <si>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</si>
  <si>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</si>
  <si>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</si>
  <si>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</si>
  <si>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</si>
  <si>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</si>
  <si>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</si>
  <si>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</si>
  <si>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</si>
  <si>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</si>
  <si>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</si>
  <si>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</si>
  <si>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</si>
  <si>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</si>
  <si>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</si>
  <si>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</si>
  <si>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</si>
  <si>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</si>
  <si>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</si>
  <si>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</si>
  <si>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</si>
  <si>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</si>
  <si>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</si>
  <si>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</si>
  <si>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</si>
  <si>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</si>
  <si>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</si>
  <si>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</si>
  <si>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</si>
  <si>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</si>
  <si>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</si>
  <si>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</si>
  <si>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</si>
  <si>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</si>
  <si>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</si>
  <si>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</si>
  <si>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</si>
  <si>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</si>
  <si>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</si>
  <si>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</si>
  <si>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</si>
  <si>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</si>
  <si>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</si>
  <si>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</si>
  <si>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</si>
  <si>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</si>
  <si>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</si>
  <si>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</si>
  <si>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</si>
  <si>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</si>
  <si>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</si>
  <si>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</si>
  <si>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</si>
  <si>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</si>
  <si>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</si>
  <si>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</si>
  <si>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</si>
  <si>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</si>
  <si>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</si>
  <si>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</si>
  <si>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</si>
  <si>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</si>
  <si>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</si>
  <si>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</si>
  <si>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</si>
  <si>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</si>
  <si>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</si>
  <si>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</si>
  <si>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</si>
  <si>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</si>
  <si>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</si>
  <si>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</si>
  <si>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</si>
  <si>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</si>
  <si>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</si>
  <si>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</si>
  <si>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</si>
  <si>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</si>
  <si>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</si>
  <si>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</si>
  <si>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</si>
  <si>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</si>
  <si>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</si>
  <si>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</si>
  <si>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</si>
  <si>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</si>
  <si>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</si>
  <si>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</si>
  <si>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</si>
  <si>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</si>
  <si>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</si>
  <si>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</si>
  <si>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</si>
  <si>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</si>
  <si>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</si>
  <si>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</si>
  <si>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</si>
  <si>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</si>
  <si>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</si>
  <si>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</si>
  <si>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</si>
  <si>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</si>
  <si>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</si>
  <si>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</si>
  <si>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</si>
  <si>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</si>
  <si>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</si>
  <si>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</si>
  <si>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</si>
  <si>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</si>
  <si>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</si>
  <si>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</si>
  <si>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</si>
  <si>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</si>
  <si>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</si>
  <si>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</si>
  <si>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</si>
  <si>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</si>
  <si>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</si>
  <si>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</si>
  <si>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</si>
  <si>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</si>
  <si>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</si>
  <si>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</si>
  <si>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</si>
  <si>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</si>
  <si>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</si>
  <si>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</si>
  <si>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</si>
  <si>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</si>
  <si>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</si>
  <si>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</si>
  <si>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</si>
  <si>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</si>
  <si>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</si>
  <si>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</si>
  <si>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</si>
  <si>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</si>
  <si>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</si>
  <si>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</si>
  <si>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</si>
  <si>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</si>
  <si>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</si>
  <si>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</si>
  <si>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</si>
  <si>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</si>
  <si>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</si>
  <si>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</si>
  <si>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</si>
  <si>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</si>
  <si>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</si>
  <si>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</si>
  <si>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</si>
  <si>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</si>
  <si>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</si>
  <si>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</si>
  <si>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</si>
  <si>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</si>
  <si>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</si>
  <si>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</si>
  <si>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</si>
  <si>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</si>
  <si>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</si>
  <si>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</si>
  <si>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</si>
  <si>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</si>
  <si>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</si>
  <si>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</si>
  <si>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</si>
  <si>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</si>
  <si>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</si>
  <si>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</si>
  <si>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</si>
  <si>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</si>
  <si>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</si>
  <si>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</si>
  <si>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</si>
  <si>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</si>
  <si>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</si>
  <si>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</si>
  <si>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</si>
  <si>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</si>
  <si>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</si>
  <si>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</si>
  <si>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</si>
  <si>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</si>
  <si>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</si>
  <si>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</si>
  <si>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</si>
  <si>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</si>
  <si>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</si>
  <si>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</si>
  <si>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</si>
  <si>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</si>
  <si>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</si>
  <si>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</si>
  <si>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</si>
  <si>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</si>
  <si>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</si>
  <si>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</si>
  <si>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</si>
  <si>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</si>
  <si>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</si>
  <si>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</si>
  <si>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</si>
  <si>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</si>
  <si>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</si>
  <si>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</si>
  <si>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</si>
  <si>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</si>
  <si>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</si>
  <si>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</si>
  <si>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</si>
  <si>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</si>
  <si>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</si>
  <si>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</si>
  <si>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</si>
  <si>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</si>
  <si>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</si>
  <si>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</si>
  <si>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</si>
  <si>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</si>
  <si>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</si>
  <si>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</si>
  <si>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</si>
  <si>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</si>
  <si>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</si>
  <si>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</si>
  <si>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</si>
  <si>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</si>
  <si>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</si>
  <si>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</si>
  <si>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</si>
  <si>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</si>
  <si>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</si>
  <si>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</si>
  <si>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</si>
  <si>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</si>
  <si>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</si>
  <si>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</si>
  <si>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</si>
  <si>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</si>
  <si>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</si>
  <si>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</si>
  <si>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</si>
  <si>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</si>
  <si>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</si>
  <si>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</si>
  <si>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</si>
  <si>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</si>
  <si>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</si>
  <si>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</si>
  <si>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</si>
  <si>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</si>
  <si>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</si>
  <si>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</si>
  <si>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</si>
  <si>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</si>
  <si>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</si>
  <si>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</si>
  <si>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</si>
  <si>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</si>
  <si>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</si>
  <si>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</si>
  <si>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</si>
  <si>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</si>
  <si>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</si>
  <si>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</si>
  <si>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</si>
  <si>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</si>
  <si>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</si>
  <si>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</si>
  <si>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</si>
  <si>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</si>
  <si>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</si>
  <si>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</si>
  <si>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</si>
  <si>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</si>
  <si>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</si>
  <si>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</si>
  <si>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</si>
  <si>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</si>
  <si>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</si>
  <si>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</si>
  <si>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</si>
  <si>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</si>
  <si>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</si>
  <si>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</si>
  <si>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</si>
  <si>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</si>
  <si>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</si>
  <si>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</si>
  <si>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</si>
  <si>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</si>
  <si>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</si>
  <si>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</si>
  <si>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</si>
  <si>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</si>
  <si>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</si>
  <si>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</si>
  <si>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</si>
  <si>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</si>
  <si>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</si>
  <si>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</si>
  <si>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</si>
  <si>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</si>
  <si>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</si>
  <si>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</si>
  <si>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</si>
  <si>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</si>
  <si>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</si>
  <si>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</si>
  <si>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</si>
  <si>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</si>
  <si>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</si>
  <si>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</si>
  <si>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</si>
  <si>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</si>
  <si>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</si>
  <si>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</si>
  <si>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</si>
  <si>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</si>
  <si>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</si>
  <si>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</si>
  <si>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</si>
  <si>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</si>
  <si>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</si>
  <si>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</si>
  <si>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</si>
  <si>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</si>
  <si>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</si>
  <si>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</si>
  <si>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</si>
  <si>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</si>
  <si>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</si>
  <si>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</si>
  <si>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</si>
  <si>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</si>
  <si>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</si>
  <si>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</si>
  <si>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</si>
  <si>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</si>
  <si>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</si>
  <si>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</si>
  <si>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</si>
  <si>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</si>
  <si>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</si>
  <si>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</si>
  <si>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</si>
  <si>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</si>
  <si>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</si>
  <si>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</si>
  <si>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</si>
  <si>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</si>
  <si>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</si>
  <si>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</si>
  <si>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</si>
  <si>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</si>
  <si>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</si>
  <si>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</si>
  <si>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</si>
  <si>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</si>
  <si>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</si>
  <si>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</si>
  <si>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</si>
  <si>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</si>
  <si>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</si>
  <si>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</si>
  <si>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</si>
  <si>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</si>
  <si>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</si>
  <si>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</si>
  <si>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</si>
  <si>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</si>
  <si>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</si>
  <si>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</si>
  <si>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</si>
  <si>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</si>
  <si>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</si>
  <si>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</si>
  <si>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</si>
  <si>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</si>
  <si>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</si>
  <si>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</si>
  <si>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</si>
  <si>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</si>
  <si>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</si>
  <si>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</si>
  <si>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</si>
  <si>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</si>
  <si>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</si>
  <si>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</si>
  <si>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</si>
  <si>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</si>
  <si>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</si>
  <si>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</si>
  <si>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</si>
  <si>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</si>
  <si>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</si>
  <si>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</si>
  <si>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</si>
  <si>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</si>
  <si>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</si>
  <si>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</si>
  <si>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</si>
  <si>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</si>
  <si>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</si>
  <si>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</si>
  <si>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</si>
  <si>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</si>
  <si>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</si>
  <si>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</si>
  <si>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</si>
  <si>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</si>
  <si>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</si>
  <si>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</si>
  <si>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</si>
  <si>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</si>
  <si>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</si>
  <si>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</si>
  <si>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</si>
  <si>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</si>
  <si>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</si>
  <si>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</si>
  <si>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</si>
  <si>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</si>
  <si>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</si>
  <si>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</si>
  <si>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</si>
  <si>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</si>
  <si>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</si>
  <si>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</si>
  <si>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</si>
  <si>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</si>
  <si>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</si>
  <si>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</si>
  <si>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</si>
  <si>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</si>
  <si>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</si>
  <si>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</si>
  <si>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</si>
  <si>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</si>
  <si>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</si>
  <si>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</si>
  <si>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</si>
  <si>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</si>
  <si>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</si>
  <si>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</si>
  <si>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</si>
  <si>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</si>
  <si>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</si>
  <si>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</si>
  <si>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</si>
  <si>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</si>
  <si>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</si>
  <si>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</si>
  <si>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</si>
  <si>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</si>
  <si>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</si>
  <si>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</si>
  <si>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</si>
  <si>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</si>
  <si>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</si>
  <si>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</si>
  <si>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</si>
  <si>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</si>
  <si>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</si>
  <si>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</si>
  <si>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</si>
  <si>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</si>
  <si>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</si>
  <si>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</si>
  <si>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</si>
  <si>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</si>
  <si>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</si>
  <si>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</si>
  <si>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</si>
  <si>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</si>
  <si>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</si>
  <si>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</si>
  <si>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</si>
  <si>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</si>
  <si>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</si>
  <si>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</si>
  <si>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</si>
  <si>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</si>
  <si>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</si>
  <si>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</si>
  <si>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</si>
  <si>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</si>
  <si>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</si>
  <si>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</si>
  <si>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</si>
  <si>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</si>
  <si>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</si>
  <si>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</si>
  <si>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</si>
  <si>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</si>
  <si>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</si>
  <si>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</si>
  <si>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</si>
  <si>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</si>
  <si>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</si>
  <si>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</si>
  <si>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</si>
  <si>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</si>
  <si>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</si>
  <si>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</si>
  <si>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</si>
  <si>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</si>
  <si>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</si>
  <si>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</si>
  <si>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</si>
  <si>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</si>
  <si>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</si>
  <si>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</si>
  <si>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</si>
  <si>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</si>
  <si>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</si>
  <si>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</si>
  <si>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</si>
  <si>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</si>
  <si>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</si>
  <si>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</si>
  <si>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</si>
  <si>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</si>
  <si>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</si>
  <si>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</si>
  <si>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</si>
  <si>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</si>
  <si>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</si>
  <si>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</si>
  <si>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</si>
  <si>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</si>
  <si>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</si>
  <si>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</si>
  <si>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</si>
  <si>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</si>
  <si>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</si>
  <si>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</si>
  <si>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</si>
  <si>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</si>
  <si>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</si>
  <si>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</si>
  <si>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</si>
  <si>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</si>
  <si>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</si>
  <si>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</si>
  <si>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</si>
  <si>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</si>
  <si>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</si>
  <si>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</si>
  <si>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</si>
  <si>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</si>
  <si>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</si>
  <si>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</si>
  <si>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</si>
  <si>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</si>
  <si>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</si>
  <si>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</si>
  <si>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</si>
  <si>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</si>
  <si>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</si>
  <si>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</si>
  <si>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</si>
  <si>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</si>
  <si>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</si>
  <si>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</si>
  <si>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</si>
  <si>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</si>
  <si>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</si>
  <si>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</si>
  <si>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</si>
  <si>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</si>
  <si>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</si>
  <si>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</si>
  <si>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</si>
  <si>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</si>
  <si>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</si>
  <si>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</si>
  <si>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</si>
  <si>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</si>
  <si>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</si>
  <si>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</si>
  <si>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</si>
  <si>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</si>
  <si>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</si>
  <si>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</si>
  <si>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</si>
  <si>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</si>
  <si>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</si>
  <si>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</si>
  <si>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</si>
  <si>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</si>
  <si>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</si>
  <si>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</si>
  <si>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</si>
  <si>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</si>
  <si>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</si>
  <si>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</si>
  <si>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</si>
  <si>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</si>
  <si>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</si>
  <si>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</si>
  <si>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</si>
  <si>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</si>
  <si>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</si>
  <si>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</si>
  <si>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</si>
  <si>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</si>
  <si>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</si>
  <si>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</si>
  <si>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</si>
  <si>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</si>
  <si>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</si>
  <si>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</si>
  <si>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</si>
  <si>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</si>
  <si>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</si>
  <si>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</si>
  <si>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</si>
  <si>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</si>
  <si>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</si>
  <si>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</si>
  <si>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</si>
  <si>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</si>
  <si>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</si>
  <si>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</si>
  <si>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</si>
  <si>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</si>
  <si>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</si>
  <si>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</si>
  <si>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</si>
  <si>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</si>
  <si>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</si>
  <si>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</si>
  <si>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</si>
  <si>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</si>
  <si>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</si>
  <si>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</si>
  <si>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</si>
  <si>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</si>
  <si>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</si>
  <si>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</si>
  <si>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</si>
  <si>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</si>
  <si>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</si>
  <si>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</si>
  <si>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</si>
  <si>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</si>
  <si>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</si>
  <si>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</si>
  <si>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</si>
  <si>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</si>
  <si>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</si>
  <si>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</si>
  <si>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</si>
  <si>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</si>
  <si>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</si>
  <si>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</si>
  <si>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</si>
  <si>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</si>
  <si>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</si>
  <si>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</si>
  <si>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</si>
  <si>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</si>
  <si>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</si>
  <si>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</si>
  <si>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</si>
  <si>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</si>
  <si>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</si>
  <si>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</si>
  <si>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</si>
  <si>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</si>
  <si>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</si>
  <si>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</si>
  <si>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</si>
  <si>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</si>
  <si>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</si>
  <si>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</si>
  <si>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</si>
  <si>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</si>
  <si>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</si>
  <si>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</si>
  <si>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</si>
  <si>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</si>
  <si>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</si>
  <si>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</si>
  <si>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</si>
  <si>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</si>
  <si>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</si>
  <si>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</si>
  <si>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</si>
  <si>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</si>
  <si>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</si>
  <si>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</si>
  <si>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</si>
  <si>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</si>
  <si>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</si>
  <si>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</si>
  <si>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</si>
  <si>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</si>
  <si>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</si>
  <si>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</si>
  <si>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</si>
  <si>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</si>
  <si>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</si>
  <si>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</si>
  <si>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</si>
  <si>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</si>
  <si>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</si>
  <si>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</si>
  <si>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</si>
  <si>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</si>
  <si>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</si>
  <si>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</si>
  <si>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</si>
  <si>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</si>
  <si>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</si>
  <si>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</si>
  <si>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</si>
  <si>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</si>
  <si>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</si>
  <si>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</si>
  <si>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</si>
  <si>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</si>
  <si>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</si>
  <si>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</si>
  <si>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</si>
  <si>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</si>
  <si>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</si>
  <si>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</si>
  <si>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</si>
  <si>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</si>
  <si>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</si>
  <si>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</si>
  <si>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</si>
  <si>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</si>
  <si>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</si>
  <si>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</si>
  <si>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</si>
  <si>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</si>
  <si>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</si>
  <si>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</si>
  <si>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</si>
  <si>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</si>
  <si>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</si>
  <si>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</si>
  <si>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</si>
  <si>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</si>
  <si>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</si>
  <si>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</si>
  <si>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</si>
  <si>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</si>
  <si>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</si>
  <si>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</si>
  <si>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</si>
  <si>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</si>
  <si>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</si>
  <si>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</si>
  <si>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</si>
  <si>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</si>
  <si>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</si>
  <si>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</si>
  <si>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</si>
  <si>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</si>
  <si>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</si>
  <si>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</si>
  <si>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</si>
  <si>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</si>
  <si>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</si>
  <si>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</si>
  <si>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</si>
  <si>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</si>
  <si>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</si>
  <si>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</si>
  <si>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</si>
  <si>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</si>
  <si>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</si>
  <si>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</si>
  <si>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</si>
  <si>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</si>
  <si>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</si>
  <si>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</si>
  <si>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</si>
  <si>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</si>
  <si>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</si>
  <si>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</si>
  <si>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</si>
  <si>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</si>
  <si>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</si>
  <si>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</si>
  <si>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</si>
  <si>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</si>
  <si>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</si>
  <si>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</si>
  <si>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</si>
  <si>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</si>
  <si>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</si>
  <si>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</si>
  <si>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</si>
  <si>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</si>
  <si>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</si>
  <si>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</si>
  <si>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</si>
  <si>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</si>
  <si>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</si>
  <si>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</si>
  <si>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</si>
  <si>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</si>
  <si>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</si>
  <si>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</si>
  <si>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</si>
  <si>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</si>
  <si>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</si>
  <si>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</si>
  <si>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</si>
  <si>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</si>
  <si>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</si>
  <si>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</si>
  <si>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</si>
  <si>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</si>
  <si>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</si>
  <si>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</si>
  <si>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</si>
  <si>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</si>
  <si>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</si>
  <si>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</si>
  <si>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</si>
  <si>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</si>
  <si>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</si>
  <si>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</si>
  <si>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</si>
  <si>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</si>
  <si>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</si>
  <si>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</si>
  <si>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</si>
  <si>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</si>
  <si>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</si>
  <si>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</si>
  <si>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</si>
  <si>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</si>
  <si>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</si>
  <si>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</si>
  <si>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</si>
  <si>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</si>
  <si>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</si>
  <si>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</si>
  <si>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</si>
  <si>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</si>
  <si>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</si>
  <si>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</si>
  <si>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</si>
  <si>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</si>
  <si>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</si>
  <si>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</si>
  <si>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</si>
  <si>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</si>
  <si>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</si>
  <si>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</si>
  <si>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</si>
  <si>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</si>
  <si>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</si>
  <si>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</si>
  <si>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</si>
  <si>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</si>
  <si>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</si>
  <si>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</si>
  <si>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</si>
  <si>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</si>
  <si>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</si>
  <si>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</si>
  <si>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</si>
  <si>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</si>
  <si>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</si>
  <si>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</si>
  <si>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</si>
  <si>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</si>
  <si>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</si>
  <si>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</si>
  <si>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</si>
  <si>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</si>
  <si>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</si>
  <si>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</si>
  <si>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</si>
  <si>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</si>
  <si>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</si>
  <si>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</si>
  <si>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</si>
  <si>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</si>
  <si>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</si>
  <si>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</si>
  <si>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</si>
  <si>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</si>
  <si>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</si>
  <si>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</si>
  <si>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</si>
  <si>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</si>
  <si>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</si>
  <si>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</si>
  <si>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</si>
  <si>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</si>
  <si>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</si>
  <si>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</si>
  <si>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</si>
  <si>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</si>
  <si>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</si>
  <si>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</si>
  <si>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</si>
  <si>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</si>
  <si>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</si>
  <si>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</si>
  <si>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</si>
  <si>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</si>
  <si>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</si>
  <si>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</si>
  <si>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</si>
  <si>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</si>
  <si>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</si>
  <si>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</si>
  <si>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</si>
  <si>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</si>
  <si>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</si>
  <si>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</si>
  <si>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</si>
  <si>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</si>
  <si>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</si>
  <si>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</si>
  <si>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</si>
  <si>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</si>
  <si>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</si>
  <si>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</si>
  <si>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</si>
  <si>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</si>
  <si>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</si>
  <si>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</si>
  <si>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</si>
  <si>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</si>
  <si>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</si>
  <si>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</si>
  <si>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</si>
  <si>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</si>
  <si>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</si>
  <si>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</si>
  <si>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</si>
  <si>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</si>
  <si>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</si>
  <si>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</si>
  <si>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</si>
  <si>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</si>
  <si>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</si>
  <si>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</si>
  <si>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</si>
  <si>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</si>
  <si>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</si>
  <si>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</si>
  <si>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</si>
  <si>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</si>
  <si>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</si>
  <si>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</si>
  <si>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</si>
  <si>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</si>
  <si>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</si>
  <si>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</si>
  <si>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</si>
  <si>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</si>
  <si>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</si>
  <si>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</si>
  <si>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</si>
  <si>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</si>
  <si>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</si>
  <si>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</si>
  <si>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</si>
  <si>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</si>
  <si>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</si>
  <si>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</si>
  <si>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</si>
  <si>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</si>
  <si>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</si>
  <si>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</si>
  <si>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</si>
  <si>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</si>
  <si>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</si>
  <si>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</si>
  <si>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</si>
  <si>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</si>
  <si>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</si>
  <si>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</si>
  <si>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</si>
  <si>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</si>
  <si>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</si>
  <si>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</si>
  <si>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</si>
  <si>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</si>
  <si>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</si>
  <si>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</si>
  <si>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</si>
  <si>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</si>
  <si>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</si>
  <si>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</si>
  <si>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</si>
  <si>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</si>
  <si>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</si>
  <si>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</si>
  <si>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</si>
  <si>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</si>
  <si>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</si>
  <si>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</si>
  <si>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</si>
  <si>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</si>
  <si>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</si>
  <si>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</si>
  <si>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</si>
  <si>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</si>
  <si>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</si>
  <si>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</si>
  <si>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</si>
  <si>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</si>
  <si>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</si>
  <si>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</si>
  <si>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</si>
  <si>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</si>
  <si>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</si>
  <si>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</si>
  <si>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</si>
  <si>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</si>
  <si>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</si>
  <si>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</si>
  <si>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</si>
  <si>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</si>
  <si>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</si>
  <si>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</si>
  <si>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</si>
  <si>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</si>
  <si>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</si>
  <si>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</si>
  <si>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</si>
  <si>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</si>
  <si>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</si>
  <si>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</si>
  <si>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</si>
  <si>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</si>
  <si>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</si>
  <si>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</si>
  <si>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</si>
  <si>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</si>
  <si>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</si>
  <si>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</si>
  <si>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</si>
  <si>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</si>
  <si>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</si>
  <si>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</si>
  <si>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</si>
  <si>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</si>
  <si>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</si>
  <si>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</si>
  <si>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</si>
  <si>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</si>
  <si>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</si>
  <si>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</si>
  <si>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</si>
  <si>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</si>
  <si>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</si>
  <si>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</si>
  <si>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</si>
  <si>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</si>
  <si>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</si>
  <si>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</si>
  <si>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</si>
  <si>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</si>
  <si>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</si>
  <si>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</si>
  <si>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</si>
  <si>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</si>
  <si>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</si>
  <si>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</si>
  <si>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</si>
  <si>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</si>
  <si>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</si>
  <si>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</si>
  <si>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</si>
  <si>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</si>
  <si>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</si>
  <si>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</si>
  <si>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</si>
  <si>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</si>
  <si>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</si>
  <si>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</si>
  <si>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</si>
  <si>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</si>
  <si>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</si>
  <si>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</si>
  <si>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</si>
  <si>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</si>
  <si>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</si>
  <si>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</si>
  <si>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</si>
  <si>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</si>
  <si>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</si>
  <si>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</si>
  <si>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</si>
  <si>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</si>
  <si>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</si>
  <si>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</si>
  <si>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</si>
  <si>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</si>
  <si>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</si>
  <si>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</si>
  <si>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</si>
  <si>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</si>
  <si>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</si>
  <si>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</si>
  <si>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</si>
  <si>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</si>
  <si>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</si>
  <si>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</si>
  <si>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</si>
  <si>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</si>
  <si>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</si>
  <si>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</si>
  <si>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</si>
  <si>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</si>
  <si>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</si>
  <si>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</si>
  <si>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</si>
  <si>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</si>
  <si>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</si>
  <si>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</si>
  <si>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</si>
  <si>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</si>
  <si>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</si>
  <si>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</si>
  <si>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</si>
  <si>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</si>
  <si>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</si>
  <si>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</si>
  <si>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</si>
  <si>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</si>
  <si>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</si>
  <si>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</si>
  <si>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</si>
  <si>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</si>
  <si>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</si>
  <si>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</si>
  <si>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</si>
  <si>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</si>
  <si>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</si>
  <si>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</si>
  <si>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</si>
  <si>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</si>
  <si>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</si>
  <si>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</si>
  <si>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</si>
  <si>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</si>
  <si>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</si>
  <si>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</si>
  <si>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</si>
  <si>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</si>
  <si>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</si>
  <si>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</si>
  <si>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</si>
  <si>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</si>
  <si>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</si>
  <si>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</si>
  <si>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</si>
  <si>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</si>
  <si>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</si>
  <si>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</si>
  <si>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</si>
  <si>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</si>
  <si>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</si>
  <si>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</si>
  <si>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</si>
  <si>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</si>
  <si>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</si>
  <si>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</si>
  <si>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</si>
  <si>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</si>
  <si>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</si>
  <si>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</si>
  <si>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</si>
  <si>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</si>
  <si>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</si>
  <si>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</si>
  <si>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</si>
  <si>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</si>
  <si>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</si>
  <si>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</si>
  <si>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</si>
  <si>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</si>
  <si>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</si>
  <si>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</si>
  <si>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</si>
  <si>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</si>
  <si>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</si>
  <si>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</si>
  <si>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</si>
  <si>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</si>
  <si>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</si>
  <si>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</si>
  <si>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</si>
  <si>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</si>
  <si>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</si>
  <si>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</si>
  <si>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</si>
  <si>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</si>
  <si>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</si>
  <si>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</si>
  <si>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</si>
  <si>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</si>
  <si>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</si>
  <si>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</si>
  <si>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</si>
  <si>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</si>
  <si>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</si>
  <si>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</si>
  <si>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</si>
  <si>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</si>
  <si>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</si>
  <si>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</si>
  <si>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</si>
  <si>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</si>
  <si>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</si>
  <si>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</si>
  <si>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</si>
  <si>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</si>
  <si>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</si>
  <si>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</si>
  <si>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</si>
  <si>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</si>
  <si>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</si>
  <si>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</si>
  <si>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</si>
  <si>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</si>
  <si>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</si>
  <si>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</si>
  <si>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</si>
  <si>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</si>
  <si>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</si>
  <si>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</si>
  <si>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</si>
  <si>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</si>
  <si>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</si>
  <si>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</si>
  <si>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</si>
  <si>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</si>
  <si>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</si>
  <si>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</si>
  <si>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</si>
  <si>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</si>
  <si>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</si>
  <si>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</si>
  <si>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</si>
  <si>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</si>
  <si>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</si>
  <si>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</si>
  <si>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</si>
  <si>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</si>
  <si>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</si>
  <si>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</si>
  <si>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</si>
  <si>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</si>
  <si>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</si>
  <si>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</si>
  <si>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</si>
  <si>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</si>
  <si>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</si>
  <si>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</si>
  <si>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</si>
  <si>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</si>
  <si>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</si>
  <si>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</si>
  <si>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</si>
  <si>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</si>
  <si>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</si>
  <si>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</si>
  <si>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</si>
  <si>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</si>
  <si>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</si>
  <si>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</si>
  <si>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</si>
  <si>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</si>
  <si>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</si>
  <si>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</si>
  <si>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</si>
  <si>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</si>
  <si>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</si>
  <si>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</si>
  <si>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</si>
  <si>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</si>
  <si>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</si>
  <si>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</si>
  <si>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</si>
  <si>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</si>
  <si>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</si>
  <si>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</si>
  <si>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</si>
  <si>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</si>
  <si>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</si>
  <si>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</si>
  <si>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</si>
  <si>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</si>
  <si>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</si>
  <si>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</si>
  <si>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</si>
  <si>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</si>
  <si>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</si>
  <si>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</si>
  <si>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</si>
  <si>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</si>
  <si>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</si>
  <si>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</si>
  <si>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</si>
  <si>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</si>
  <si>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</si>
  <si>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</si>
  <si>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</si>
  <si>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</si>
  <si>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</si>
  <si>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</si>
  <si>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</si>
  <si>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</si>
  <si>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</si>
  <si>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</si>
  <si>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</si>
  <si>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</si>
  <si>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</si>
  <si>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</si>
  <si>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</si>
  <si>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</si>
  <si>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</si>
  <si>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</si>
  <si>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</si>
  <si>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</si>
  <si>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</si>
  <si>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</si>
  <si>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</si>
  <si>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</si>
  <si>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</si>
  <si>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</si>
  <si>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</si>
  <si>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</si>
  <si>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</si>
  <si>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</si>
  <si>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</si>
  <si>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</si>
  <si>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</si>
  <si>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</si>
  <si>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</si>
  <si>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</si>
  <si>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</si>
  <si>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</si>
  <si>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</si>
  <si>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</si>
  <si>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</si>
  <si>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</si>
  <si>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</si>
  <si>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</si>
  <si>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</si>
  <si>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</si>
  <si>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</si>
  <si>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</si>
  <si>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</si>
  <si>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</si>
  <si>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</si>
  <si>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</si>
  <si>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</si>
  <si>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</si>
  <si>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</si>
  <si>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</si>
  <si>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</si>
  <si>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</si>
  <si>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</si>
  <si>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</si>
  <si>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</si>
  <si>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</si>
  <si>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</si>
  <si>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</si>
  <si>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</si>
  <si>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</si>
  <si>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</si>
  <si>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</si>
  <si>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</si>
  <si>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</si>
  <si>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</si>
  <si>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</si>
  <si>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</si>
  <si>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</si>
  <si>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</si>
  <si>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</si>
  <si>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</si>
  <si>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</si>
  <si>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</si>
  <si>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</si>
  <si>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</si>
  <si>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</si>
  <si>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</si>
  <si>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</si>
  <si>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</si>
  <si>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</si>
  <si>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</si>
  <si>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</si>
  <si>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</si>
  <si>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</si>
  <si>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</si>
  <si>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</si>
  <si>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</si>
  <si>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</si>
  <si>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</si>
  <si>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</si>
  <si>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</si>
  <si>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</si>
  <si>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</si>
  <si>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</si>
  <si>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</si>
  <si>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</si>
  <si>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</si>
  <si>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</si>
  <si>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</si>
  <si>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</si>
  <si>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</si>
  <si>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</si>
  <si>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</si>
  <si>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</si>
  <si>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</si>
  <si>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</si>
  <si>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</si>
  <si>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</si>
  <si>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</si>
  <si>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</si>
  <si>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</si>
  <si>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</si>
  <si>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</si>
  <si>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</si>
  <si>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</si>
  <si>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</si>
  <si>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</si>
  <si>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</si>
  <si>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</si>
  <si>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</si>
  <si>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</si>
  <si>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</si>
  <si>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</si>
  <si>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</si>
  <si>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</si>
  <si>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</si>
  <si>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</si>
  <si>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</si>
  <si>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</si>
  <si>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</si>
  <si>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</si>
  <si>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</si>
  <si>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</si>
  <si>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</si>
  <si>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</si>
  <si>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</si>
  <si>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</si>
  <si>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</si>
  <si>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</si>
  <si>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</si>
  <si>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</si>
  <si>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</si>
  <si>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</si>
  <si>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</si>
  <si>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</si>
  <si>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</si>
  <si>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</si>
  <si>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</si>
  <si>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</si>
  <si>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</si>
  <si>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</si>
  <si>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</si>
  <si>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</si>
  <si>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</si>
  <si>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</si>
  <si>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</si>
  <si>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</si>
  <si>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</si>
  <si>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</si>
  <si>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</si>
  <si>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</si>
  <si>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</si>
  <si>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</si>
  <si>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</si>
  <si>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</si>
  <si>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</si>
  <si>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</si>
  <si>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</si>
  <si>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</si>
  <si>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</si>
  <si>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</si>
  <si>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</si>
  <si>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</si>
  <si>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</si>
  <si>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</si>
  <si>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</si>
  <si>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</si>
  <si>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</si>
  <si>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</si>
  <si>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</si>
  <si>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</si>
  <si>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</si>
  <si>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</si>
  <si>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</si>
  <si>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</si>
  <si>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</si>
  <si>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</si>
  <si>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</si>
  <si>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</si>
  <si>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</si>
  <si>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</si>
  <si>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</si>
  <si>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</si>
  <si>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</si>
  <si>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</si>
  <si>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</si>
  <si>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</si>
  <si>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</si>
  <si>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</si>
  <si>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</si>
  <si>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</si>
  <si>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</si>
  <si>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</si>
  <si>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</si>
  <si>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</si>
  <si>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</si>
  <si>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</si>
  <si>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</si>
  <si>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</si>
  <si>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</si>
  <si>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</si>
  <si>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</si>
  <si>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</si>
  <si>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</si>
  <si>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</si>
  <si>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</si>
  <si>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</si>
  <si>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</si>
  <si>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</si>
  <si>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</si>
  <si>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</si>
  <si>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</si>
  <si>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</si>
  <si>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</si>
  <si>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</si>
  <si>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</si>
  <si>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</si>
  <si>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</si>
  <si>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</si>
  <si>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</si>
  <si>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</si>
  <si>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</si>
  <si>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</si>
  <si>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</si>
  <si>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</si>
  <si>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</si>
  <si>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</si>
  <si>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</si>
  <si>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</si>
  <si>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</si>
  <si>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</si>
  <si>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</si>
  <si>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</si>
  <si>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</si>
  <si>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</si>
  <si>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</si>
  <si>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</si>
  <si>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</si>
  <si>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</si>
  <si>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</si>
  <si>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</si>
  <si>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</si>
  <si>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</si>
  <si>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</si>
  <si>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</si>
  <si>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</si>
  <si>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</si>
  <si>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</si>
  <si>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</si>
  <si>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</si>
  <si>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</si>
  <si>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</si>
  <si>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</si>
  <si>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</si>
  <si>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</si>
  <si>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</si>
  <si>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</si>
  <si>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</si>
  <si>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</si>
  <si>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</si>
  <si>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</si>
  <si>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</si>
  <si>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</si>
  <si>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</si>
  <si>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</si>
  <si>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</si>
  <si>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</si>
  <si>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</si>
  <si>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</si>
  <si>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</si>
  <si>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</si>
  <si>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</si>
  <si>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</si>
  <si>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</si>
  <si>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</si>
  <si>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</si>
  <si>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</si>
  <si>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</si>
  <si>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</si>
  <si>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</si>
  <si>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</si>
  <si>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</si>
  <si>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</si>
  <si>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</si>
  <si>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</si>
  <si>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</si>
  <si>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</si>
  <si>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</si>
  <si>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</si>
  <si>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</si>
  <si>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</si>
  <si>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</si>
  <si>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</si>
  <si>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</si>
  <si>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</si>
  <si>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</si>
  <si>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</si>
  <si>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</si>
  <si>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</si>
  <si>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</si>
  <si>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</si>
  <si>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</si>
  <si>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</si>
  <si>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</si>
  <si>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</si>
  <si>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</si>
  <si>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</si>
  <si>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</si>
  <si>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</si>
  <si>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</si>
  <si>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</si>
  <si>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</si>
  <si>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</si>
  <si>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</si>
  <si>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</si>
  <si>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</si>
  <si>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</si>
  <si>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</si>
  <si>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</si>
  <si>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</si>
  <si>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</si>
  <si>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</si>
  <si>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</si>
  <si>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</si>
  <si>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</si>
  <si>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</si>
  <si>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</si>
  <si>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</si>
  <si>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</si>
  <si>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</si>
  <si>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</si>
  <si>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</si>
  <si>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</si>
  <si>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</si>
  <si>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</si>
  <si>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</si>
  <si>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</si>
  <si>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</si>
  <si>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</si>
  <si>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</si>
  <si>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</si>
  <si>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</si>
  <si>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</si>
  <si>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</si>
  <si>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</si>
  <si>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</si>
  <si>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</si>
  <si>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</si>
  <si>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</si>
  <si>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</si>
  <si>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</si>
  <si>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</si>
  <si>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</si>
  <si>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</si>
  <si>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</si>
  <si>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</si>
  <si>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</si>
  <si>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</si>
  <si>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</si>
  <si>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</si>
  <si>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</si>
  <si>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</si>
  <si>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</si>
  <si>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</si>
  <si>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</si>
  <si>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</si>
  <si>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</si>
  <si>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</si>
  <si>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</si>
  <si>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</si>
  <si>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</si>
  <si>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</si>
  <si>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</si>
  <si>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</si>
  <si>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</si>
  <si>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</si>
  <si>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</si>
  <si>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</si>
  <si>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</si>
  <si>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</si>
  <si>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</si>
  <si>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</si>
  <si>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</si>
  <si>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</si>
  <si>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</si>
  <si>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</si>
  <si>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</si>
  <si>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</si>
  <si>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</si>
  <si>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</si>
  <si>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</si>
  <si>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</si>
  <si>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</si>
  <si>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</si>
  <si>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</si>
  <si>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</si>
  <si>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</si>
  <si>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</si>
  <si>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</si>
  <si>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</si>
  <si>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</si>
  <si>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</si>
  <si>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</si>
  <si>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</si>
  <si>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</si>
  <si>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</si>
  <si>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</si>
  <si>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</si>
  <si>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</si>
  <si>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</si>
  <si>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</si>
  <si>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</si>
  <si>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</si>
  <si>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</si>
  <si>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</si>
  <si>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</si>
  <si>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</si>
  <si>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</si>
  <si>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</si>
  <si>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</si>
  <si>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</si>
  <si>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</si>
  <si>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</si>
  <si>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</si>
  <si>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</si>
  <si>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</si>
  <si>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</si>
  <si>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</si>
  <si>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</si>
  <si>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</si>
  <si>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</si>
  <si>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</si>
  <si>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</si>
  <si>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</si>
  <si>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</si>
  <si>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</si>
  <si>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</si>
  <si>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</si>
  <si>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</si>
  <si>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</si>
  <si>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</si>
  <si>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</si>
  <si>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</si>
  <si>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</si>
  <si>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</si>
  <si>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</si>
  <si>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</si>
  <si>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</si>
  <si>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</si>
  <si>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</si>
  <si>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</si>
  <si>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</si>
  <si>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</si>
  <si>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</si>
  <si>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</si>
  <si>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</si>
  <si>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</si>
  <si>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</si>
  <si>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</si>
  <si>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</si>
  <si>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</si>
  <si>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</si>
  <si>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</si>
  <si>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</si>
  <si>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</si>
  <si>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</si>
  <si>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</si>
  <si>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</si>
  <si>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</si>
  <si>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</si>
  <si>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</si>
  <si>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</si>
  <si>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</si>
  <si>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</si>
  <si>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</si>
  <si>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</si>
  <si>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</si>
  <si>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</si>
  <si>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</si>
  <si>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</si>
  <si>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</si>
  <si>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</si>
  <si>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</si>
  <si>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</si>
  <si>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</si>
  <si>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</si>
  <si>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</si>
  <si>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</si>
  <si>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</si>
  <si>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</si>
  <si>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</si>
  <si>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</si>
  <si>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</si>
  <si>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</si>
  <si>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</si>
  <si>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</si>
  <si>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</si>
  <si>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</si>
  <si>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</si>
  <si>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</si>
  <si>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</si>
  <si>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</si>
  <si>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</si>
  <si>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</si>
  <si>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</si>
  <si>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</si>
  <si>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</si>
  <si>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</si>
  <si>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</si>
  <si>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</si>
  <si>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</si>
  <si>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</si>
  <si>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</si>
  <si>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</si>
  <si>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</si>
  <si>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</si>
  <si>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</si>
  <si>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</si>
  <si>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</si>
  <si>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</si>
  <si>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</si>
  <si>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</si>
  <si>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</si>
  <si>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</si>
  <si>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</si>
  <si>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</si>
  <si>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</si>
  <si>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</si>
  <si>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</si>
  <si>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</si>
  <si>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</si>
  <si>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</si>
  <si>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</si>
  <si>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</si>
  <si>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</si>
  <si>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</si>
  <si>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</si>
  <si>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</si>
  <si>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</si>
  <si>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</si>
  <si>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</si>
  <si>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</si>
  <si>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</si>
  <si>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</si>
  <si>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</si>
  <si>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</si>
  <si>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</si>
  <si>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</si>
  <si>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</si>
  <si>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</si>
  <si>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</si>
  <si>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</si>
  <si>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</si>
  <si>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</si>
  <si>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</si>
  <si>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</si>
  <si>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</si>
  <si>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</si>
  <si>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</si>
  <si>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</si>
  <si>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</si>
  <si>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</si>
  <si>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</si>
  <si>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</si>
  <si>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</si>
  <si>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</si>
  <si>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</si>
  <si>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</si>
  <si>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</si>
  <si>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</si>
  <si>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</si>
  <si>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</si>
  <si>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</si>
  <si>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</si>
  <si>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</si>
  <si>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</si>
  <si>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</si>
  <si>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</si>
  <si>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</si>
  <si>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</si>
  <si>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</si>
  <si>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</si>
  <si>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</si>
  <si>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</si>
  <si>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</si>
  <si>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</si>
  <si>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</si>
  <si>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</si>
  <si>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</si>
  <si>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</si>
  <si>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</si>
  <si>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</si>
  <si>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</si>
  <si>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</si>
  <si>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</si>
  <si>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</si>
  <si>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</si>
  <si>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</si>
  <si>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</si>
  <si>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</si>
  <si>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</si>
  <si>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</si>
  <si>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</si>
  <si>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</si>
  <si>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</si>
  <si>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</si>
  <si>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</si>
  <si>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</si>
  <si>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</si>
  <si>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</si>
  <si>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</si>
  <si>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</si>
  <si>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</si>
  <si>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</si>
  <si>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</si>
  <si>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</si>
  <si>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</si>
  <si>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</si>
  <si>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</si>
  <si>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</si>
  <si>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</si>
  <si>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</si>
  <si>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</si>
  <si>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</si>
  <si>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</si>
  <si>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</si>
  <si>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</si>
  <si>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</si>
  <si>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</si>
  <si>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</si>
  <si>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</si>
  <si>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</si>
  <si>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</si>
  <si>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</si>
  <si>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</si>
  <si>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</si>
  <si>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</si>
  <si>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</si>
  <si>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</si>
  <si>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</si>
  <si>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</si>
  <si>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</si>
  <si>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</si>
  <si>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</si>
  <si>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</si>
  <si>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</si>
  <si>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</si>
  <si>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</si>
  <si>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</si>
  <si>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</si>
  <si>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</si>
  <si>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</si>
  <si>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</si>
  <si>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</si>
  <si>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</si>
  <si>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</si>
  <si>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</si>
  <si>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</si>
  <si>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</si>
  <si>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</si>
  <si>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</si>
  <si>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</si>
  <si>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</si>
  <si>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</si>
  <si>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</si>
  <si>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</si>
  <si>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</si>
  <si>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</si>
  <si>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</si>
  <si>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</si>
  <si>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</si>
  <si>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</si>
  <si>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</si>
  <si>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</si>
  <si>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</si>
  <si>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</si>
  <si>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</si>
  <si>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</si>
  <si>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</si>
  <si>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</si>
  <si>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</si>
  <si>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</si>
  <si>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</si>
  <si>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</si>
  <si>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</si>
  <si>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</si>
  <si>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</si>
  <si>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</si>
  <si>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</si>
  <si>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</si>
  <si>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</si>
  <si>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</si>
  <si>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</si>
  <si>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</si>
  <si>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</si>
  <si>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</si>
  <si>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</si>
  <si>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</si>
  <si>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</si>
  <si>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</si>
  <si>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</si>
  <si>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</si>
  <si>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</si>
  <si>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</si>
  <si>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</si>
  <si>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</si>
  <si>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</si>
  <si>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</si>
  <si>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</si>
  <si>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</si>
  <si>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</si>
  <si>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</si>
  <si>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</si>
  <si>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</si>
  <si>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</si>
  <si>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</si>
  <si>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</si>
  <si>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</si>
  <si>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</si>
  <si>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</si>
  <si>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</si>
  <si>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</si>
  <si>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</si>
  <si>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</si>
  <si>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</si>
  <si>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</si>
  <si>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</si>
  <si>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</si>
  <si>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</si>
  <si>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</si>
  <si>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</si>
  <si>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</si>
  <si>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</si>
  <si>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</si>
  <si>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</si>
  <si>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</si>
  <si>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</si>
  <si>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</si>
  <si>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</si>
  <si>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</si>
  <si>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</si>
  <si>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</si>
  <si>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</si>
  <si>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</si>
  <si>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</si>
  <si>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</si>
  <si>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</si>
  <si>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</si>
  <si>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</si>
  <si>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</si>
  <si>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</si>
  <si>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</si>
  <si>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</si>
  <si>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</si>
  <si>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</si>
  <si>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</si>
  <si>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</si>
  <si>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</si>
  <si>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</si>
  <si>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</si>
  <si>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</si>
  <si>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</si>
  <si>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</si>
  <si>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</si>
  <si>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</si>
  <si>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</si>
  <si>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</si>
  <si>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</si>
  <si>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</si>
  <si>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</si>
  <si>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</si>
  <si>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</si>
  <si>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</si>
  <si>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</si>
  <si>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</si>
  <si>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</si>
  <si>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</si>
  <si>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</si>
  <si>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</si>
  <si>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</si>
  <si>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</si>
  <si>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</si>
  <si>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</si>
  <si>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</si>
  <si>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</si>
  <si>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</si>
  <si>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</si>
  <si>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</si>
  <si>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</si>
  <si>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</si>
  <si>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</si>
  <si>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</si>
  <si>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</si>
  <si>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</si>
  <si>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</si>
  <si>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</si>
  <si>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</si>
  <si>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</si>
  <si>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</si>
  <si>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</si>
  <si>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</si>
  <si>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</si>
  <si>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</si>
  <si>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</si>
  <si>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</si>
  <si>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</si>
  <si>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</si>
  <si>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</si>
  <si>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</si>
  <si>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</si>
  <si>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</si>
  <si>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</si>
  <si>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</si>
  <si>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</si>
  <si>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</si>
  <si>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</si>
  <si>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</si>
  <si>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</si>
  <si>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</si>
  <si>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</si>
  <si>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</si>
  <si>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</si>
  <si>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</si>
  <si>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</si>
  <si>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</si>
  <si>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</si>
  <si>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</si>
  <si>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</si>
  <si>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</si>
  <si>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</si>
  <si>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</si>
  <si>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</si>
  <si>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</si>
  <si>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</si>
  <si>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</si>
  <si>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</si>
  <si>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</si>
  <si>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</si>
  <si>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</si>
  <si>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</si>
  <si>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</si>
  <si>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</si>
  <si>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</si>
  <si>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</si>
  <si>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</si>
  <si>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</si>
  <si>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</si>
  <si>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</si>
  <si>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</si>
  <si>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</si>
  <si>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</si>
  <si>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</si>
  <si>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</si>
  <si>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</si>
  <si>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</si>
  <si>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</si>
  <si>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</si>
  <si>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</si>
  <si>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</si>
  <si>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</si>
  <si>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</si>
  <si>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</si>
  <si>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</si>
  <si>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</si>
  <si>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</si>
  <si>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</si>
  <si>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</si>
  <si>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</si>
  <si>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</si>
  <si>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</si>
  <si>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</si>
  <si>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</si>
  <si>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</si>
  <si>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</si>
  <si>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</si>
  <si>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</si>
  <si>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</si>
  <si>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</si>
  <si>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</si>
  <si>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</si>
  <si>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</si>
  <si>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</si>
  <si>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</si>
  <si>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</si>
  <si>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</si>
  <si>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</si>
  <si>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</si>
  <si>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</si>
  <si>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</si>
  <si>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</si>
  <si>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</si>
  <si>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</si>
  <si>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</si>
  <si>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</si>
  <si>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</si>
  <si>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</si>
  <si>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</si>
  <si>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</si>
  <si>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</si>
  <si>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</si>
  <si>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</si>
  <si>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</si>
  <si>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</si>
  <si>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</si>
  <si>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</si>
  <si>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</si>
  <si>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</si>
  <si>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</si>
  <si>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</si>
  <si>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</si>
  <si>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</si>
  <si>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</si>
  <si>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</si>
  <si>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</si>
  <si>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</si>
  <si>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</si>
  <si>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</si>
  <si>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</si>
  <si>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</si>
  <si>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</si>
  <si>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</si>
  <si>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</si>
  <si>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</si>
  <si>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</si>
  <si>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</si>
  <si>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</si>
  <si>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</si>
  <si>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</si>
  <si>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</si>
  <si>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</si>
  <si>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</si>
  <si>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</si>
  <si>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</si>
  <si>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</si>
  <si>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</si>
  <si>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</si>
  <si>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</si>
  <si>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</si>
  <si>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</si>
  <si>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</si>
  <si>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</si>
  <si>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</si>
  <si>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</si>
  <si>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</si>
  <si>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</si>
  <si>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</si>
  <si>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</si>
  <si>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</si>
  <si>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</si>
  <si>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</si>
  <si>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</si>
  <si>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</si>
  <si>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</si>
  <si>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</si>
  <si>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</si>
  <si>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</si>
  <si>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</si>
  <si>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</si>
  <si>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</si>
  <si>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</si>
  <si>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</si>
  <si>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</si>
  <si>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</si>
  <si>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</si>
  <si>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</si>
  <si>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</si>
  <si>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</si>
  <si>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</si>
  <si>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</si>
  <si>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</si>
  <si>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</si>
  <si>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</si>
  <si>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</si>
  <si>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</si>
  <si>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</si>
  <si>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</si>
  <si>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</si>
  <si>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</si>
  <si>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</si>
  <si>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</si>
  <si>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</si>
  <si>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</si>
  <si>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</si>
  <si>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</si>
  <si>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</si>
  <si>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</si>
  <si>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</si>
  <si>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</si>
  <si>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</si>
  <si>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</si>
  <si>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</si>
  <si>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</si>
  <si>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</si>
  <si>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</si>
  <si>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</si>
  <si>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</si>
  <si>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</si>
  <si>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</si>
  <si>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</si>
  <si>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</si>
  <si>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</si>
  <si>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</si>
  <si>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</si>
  <si>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</si>
  <si>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</si>
  <si>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</si>
  <si>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</si>
  <si>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</si>
  <si>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</si>
  <si>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</si>
  <si>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</si>
  <si>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</si>
  <si>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</si>
  <si>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</si>
  <si>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</si>
  <si>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</si>
  <si>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</si>
  <si>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</si>
  <si>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</si>
  <si>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</si>
  <si>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</si>
  <si>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</si>
  <si>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</si>
  <si>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</si>
  <si>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</si>
  <si>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</si>
  <si>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</si>
  <si>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</si>
  <si>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</si>
  <si>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</si>
  <si>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</si>
  <si>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</si>
  <si>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</si>
  <si>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</si>
  <si>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</si>
  <si>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</si>
  <si>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</si>
  <si>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</si>
  <si>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</si>
  <si>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</si>
  <si>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</si>
  <si>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</si>
  <si>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</si>
  <si>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</si>
  <si>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</si>
  <si>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</si>
  <si>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</si>
  <si>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</si>
  <si>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</si>
  <si>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</si>
  <si>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</si>
  <si>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</si>
  <si>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</si>
  <si>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</si>
  <si>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</si>
  <si>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</si>
  <si>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</si>
  <si>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</si>
  <si>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</si>
  <si>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</si>
  <si>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</si>
  <si>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</si>
  <si>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</si>
  <si>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</si>
  <si>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</si>
  <si>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</si>
  <si>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</si>
  <si>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</si>
  <si>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</si>
  <si>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</si>
  <si>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</si>
  <si>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</si>
  <si>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</si>
  <si>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</si>
  <si>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</si>
  <si>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</si>
  <si>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</si>
  <si>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</si>
  <si>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</si>
  <si>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</si>
  <si>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</si>
  <si>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</si>
  <si>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</si>
  <si>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</si>
  <si>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</si>
  <si>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</si>
  <si>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</si>
  <si>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</si>
  <si>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</si>
  <si>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</si>
  <si>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</si>
  <si>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</si>
  <si>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</si>
  <si>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</si>
  <si>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</si>
  <si>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</si>
  <si>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</si>
  <si>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</si>
  <si>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</si>
  <si>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</si>
  <si>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</si>
  <si>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</si>
  <si>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</si>
  <si>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</si>
  <si>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</si>
  <si>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</si>
  <si>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</si>
  <si>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</si>
  <si>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</si>
  <si>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</si>
  <si>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</si>
  <si>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</si>
  <si>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</si>
  <si>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</si>
  <si>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</si>
  <si>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</si>
  <si>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</si>
  <si>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</si>
  <si>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</si>
  <si>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</si>
  <si>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</si>
  <si>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</si>
  <si>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</si>
  <si>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</si>
  <si>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</si>
  <si>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</si>
  <si>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</si>
  <si>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</si>
  <si>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</si>
  <si>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</si>
  <si>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</si>
  <si>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</si>
  <si>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</si>
  <si>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</si>
  <si>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</si>
  <si>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</si>
  <si>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</si>
  <si>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</si>
  <si>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</si>
  <si>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</si>
  <si>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</si>
  <si>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</si>
  <si>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</si>
  <si>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</si>
  <si>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</si>
  <si>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</si>
  <si>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</si>
  <si>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</si>
  <si>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</si>
  <si>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</si>
  <si>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</si>
  <si>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</si>
  <si>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</si>
  <si>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</si>
  <si>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</si>
  <si>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</si>
  <si>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</si>
  <si>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</si>
  <si>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</si>
  <si>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</si>
  <si>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</si>
  <si>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</si>
  <si>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</si>
  <si>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</si>
  <si>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</si>
  <si>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</si>
  <si>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</si>
  <si>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</si>
  <si>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</si>
  <si>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</si>
  <si>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</si>
  <si>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</si>
  <si>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</si>
  <si>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</si>
  <si>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</si>
  <si>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</si>
  <si>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</si>
  <si>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</si>
  <si>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</si>
  <si>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</si>
  <si>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</si>
  <si>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</si>
  <si>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</si>
  <si>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</si>
  <si>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</si>
  <si>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</si>
  <si>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</si>
  <si>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</si>
  <si>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</si>
  <si>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</si>
  <si>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</si>
  <si>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</si>
  <si>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</si>
  <si>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</si>
  <si>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</si>
  <si>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</si>
  <si>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</si>
  <si>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</si>
  <si>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</si>
  <si>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</si>
  <si>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</si>
  <si>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</si>
  <si>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</si>
  <si>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</si>
  <si>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</si>
  <si>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</si>
  <si>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</si>
  <si>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</si>
  <si>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</si>
  <si>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</si>
  <si>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</si>
  <si>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</si>
  <si>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</si>
  <si>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</si>
  <si>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</si>
  <si>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</si>
  <si>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</si>
  <si>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</si>
  <si>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</si>
  <si>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</si>
  <si>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</si>
  <si>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</si>
  <si>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</si>
  <si>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</si>
  <si>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</si>
  <si>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</si>
  <si>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</si>
  <si>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</si>
  <si>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</si>
  <si>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</si>
  <si>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</si>
  <si>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</si>
  <si>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</si>
  <si>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</si>
  <si>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</si>
  <si>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</si>
  <si>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</si>
  <si>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</si>
  <si>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</si>
  <si>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</si>
  <si>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</si>
  <si>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</si>
  <si>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</si>
  <si>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</si>
  <si>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</si>
  <si>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</si>
  <si>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</si>
  <si>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</si>
  <si>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</si>
  <si>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</si>
  <si>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</si>
  <si>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</si>
  <si>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</si>
  <si>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</si>
  <si>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</si>
  <si>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</si>
  <si>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</si>
  <si>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</si>
  <si>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</si>
  <si>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</si>
  <si>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</si>
  <si>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</si>
  <si>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</si>
  <si>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</si>
  <si>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</si>
  <si>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</si>
  <si>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</si>
  <si>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</si>
  <si>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</si>
  <si>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</si>
  <si>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</si>
  <si>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</si>
  <si>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</si>
  <si>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</si>
  <si>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</si>
  <si>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</si>
  <si>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</si>
  <si>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</si>
  <si>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</si>
  <si>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</si>
  <si>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</si>
  <si>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</si>
  <si>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</si>
  <si>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</si>
  <si>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</si>
  <si>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</si>
  <si>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</si>
  <si>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</si>
  <si>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</si>
  <si>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</si>
  <si>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</si>
  <si>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</si>
  <si>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</si>
  <si>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</si>
  <si>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</si>
  <si>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</si>
  <si>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</si>
  <si>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</si>
  <si>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</si>
  <si>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</si>
  <si>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</si>
  <si>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</si>
  <si>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</si>
  <si>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</si>
  <si>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</si>
  <si>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</si>
  <si>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</si>
  <si>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</si>
  <si>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</si>
  <si>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</si>
  <si>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</si>
  <si>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</si>
  <si>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</si>
  <si>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</si>
  <si>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</si>
  <si>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</si>
  <si>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</si>
  <si>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</si>
  <si>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</si>
  <si>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</si>
  <si>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</si>
  <si>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</si>
  <si>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</si>
  <si>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</si>
  <si>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</si>
  <si>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</si>
  <si>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</si>
  <si>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</si>
  <si>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</si>
  <si>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</si>
  <si>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</si>
  <si>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</si>
  <si>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</si>
  <si>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</si>
  <si>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</si>
  <si>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</si>
  <si>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</si>
  <si>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</si>
  <si>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</si>
  <si>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</si>
  <si>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</si>
  <si>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</si>
  <si>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</si>
  <si>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</si>
  <si>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</si>
  <si>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</si>
  <si>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</si>
  <si>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</si>
  <si>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</si>
  <si>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</si>
  <si>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</si>
  <si>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</si>
  <si>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</si>
  <si>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</si>
  <si>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</si>
  <si>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</si>
  <si>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</si>
  <si>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</si>
  <si>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</si>
  <si>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</si>
  <si>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</si>
  <si>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</si>
  <si>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</si>
  <si>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</si>
  <si>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</si>
  <si>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</si>
  <si>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</si>
  <si>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</si>
  <si>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</si>
  <si>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</si>
  <si>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</si>
  <si>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</si>
  <si>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</si>
  <si>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</si>
  <si>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</si>
  <si>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</si>
  <si>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</si>
  <si>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</si>
  <si>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</si>
  <si>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</si>
  <si>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</si>
  <si>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</si>
  <si>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</si>
  <si>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</si>
  <si>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</si>
  <si>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</si>
  <si>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</si>
  <si>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</si>
  <si>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</si>
  <si>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</si>
  <si>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</si>
  <si>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</si>
  <si>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</si>
  <si>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</si>
  <si>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</si>
  <si>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</si>
  <si>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</si>
  <si>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</si>
  <si>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</si>
  <si>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</si>
  <si>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</si>
  <si>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</si>
  <si>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</si>
  <si>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</si>
  <si>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</si>
  <si>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</si>
  <si>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</si>
  <si>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</si>
  <si>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</si>
  <si>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</si>
  <si>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</si>
  <si>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</si>
  <si>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</si>
  <si>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</si>
  <si>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</si>
  <si>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</si>
  <si>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</si>
  <si>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</si>
  <si>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</si>
  <si>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</si>
  <si>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</si>
  <si>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</si>
  <si>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</si>
  <si>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</si>
  <si>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</si>
  <si>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</si>
  <si>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</si>
  <si>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</si>
  <si>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</si>
  <si>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</si>
  <si>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</si>
  <si>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</si>
  <si>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</si>
  <si>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</si>
  <si>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</si>
  <si>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</si>
  <si>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</si>
  <si>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</si>
  <si>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</si>
  <si>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</si>
  <si>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</si>
  <si>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</si>
  <si>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</si>
  <si>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</si>
  <si>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</si>
  <si>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</si>
  <si>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</si>
  <si>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</si>
  <si>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</si>
  <si>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</si>
  <si>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</si>
  <si>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</si>
  <si>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</si>
  <si>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</si>
  <si>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</si>
  <si>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</si>
  <si>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</si>
  <si>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</si>
  <si>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</si>
  <si>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</si>
  <si>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</si>
  <si>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</si>
  <si>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</si>
  <si>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</si>
  <si>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</si>
  <si>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</si>
  <si>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</si>
  <si>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</si>
  <si>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</si>
  <si>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</si>
  <si>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</si>
  <si>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</si>
  <si>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</si>
  <si>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</si>
  <si>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</si>
  <si>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</si>
  <si>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</si>
  <si>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</si>
  <si>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</si>
  <si>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</si>
  <si>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</si>
  <si>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</si>
  <si>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</si>
  <si>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</si>
  <si>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</si>
  <si>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</si>
  <si>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</si>
  <si>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</si>
  <si>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</si>
  <si>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</si>
  <si>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</si>
  <si>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</si>
  <si>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</si>
  <si>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</si>
  <si>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</si>
  <si>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</si>
  <si>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</si>
  <si>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</si>
  <si>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</si>
  <si>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</si>
  <si>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</si>
  <si>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</si>
  <si>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</si>
  <si>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</si>
  <si>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</si>
  <si>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</si>
  <si>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</si>
  <si>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</si>
  <si>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</si>
  <si>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</si>
  <si>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</si>
  <si>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</si>
  <si>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</si>
  <si>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</si>
  <si>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</si>
  <si>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</si>
  <si>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</si>
  <si>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</si>
  <si>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</si>
  <si>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</si>
  <si>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</si>
  <si>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</si>
  <si>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</si>
  <si>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</si>
  <si>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</si>
  <si>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</si>
  <si>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</si>
  <si>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</si>
  <si>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</si>
  <si>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</si>
  <si>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</si>
  <si>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</si>
  <si>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</si>
  <si>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</si>
  <si>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</si>
  <si>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</si>
  <si>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</si>
  <si>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</si>
  <si>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</si>
  <si>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</si>
  <si>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</si>
  <si>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</si>
  <si>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</si>
  <si>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</si>
  <si>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</si>
  <si>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</si>
  <si>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</si>
  <si>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</si>
  <si>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</si>
  <si>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</si>
  <si>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</si>
  <si>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</si>
  <si>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</si>
  <si>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</si>
  <si>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</si>
  <si>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</si>
  <si>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</si>
  <si>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</si>
  <si>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</si>
  <si>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</si>
  <si>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</si>
  <si>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</si>
  <si>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</si>
  <si>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</si>
  <si>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</si>
  <si>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</si>
  <si>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</si>
  <si>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</si>
  <si>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</si>
  <si>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</si>
  <si>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</si>
  <si>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</si>
  <si>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</si>
  <si>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</si>
  <si>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</si>
  <si>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</si>
  <si>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</si>
  <si>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</si>
  <si>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</si>
  <si>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</si>
  <si>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</si>
  <si>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</si>
  <si>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</si>
  <si>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</si>
  <si>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</si>
  <si>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</si>
  <si>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</si>
  <si>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</si>
  <si>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</si>
  <si>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</si>
  <si>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</si>
  <si>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</si>
  <si>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</si>
  <si>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</si>
  <si>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</si>
  <si>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</si>
  <si>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</si>
  <si>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</si>
  <si>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</si>
  <si>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</si>
  <si>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</si>
  <si>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</si>
  <si>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</si>
  <si>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</si>
  <si>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</si>
  <si>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</si>
  <si>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</si>
  <si>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</si>
  <si>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</si>
  <si>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</si>
  <si>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</si>
  <si>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</si>
  <si>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</si>
  <si>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</si>
  <si>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</si>
  <si>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</si>
  <si>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</si>
  <si>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</si>
  <si>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</si>
  <si>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</si>
  <si>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</si>
  <si>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</si>
  <si>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</si>
  <si>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</si>
  <si>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</si>
  <si>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</si>
  <si>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</si>
  <si>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</si>
  <si>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</si>
  <si>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</si>
  <si>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</si>
  <si>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</si>
  <si>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</si>
  <si>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</si>
  <si>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</si>
  <si>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</si>
  <si>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</si>
  <si>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</si>
  <si>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</si>
  <si>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</si>
  <si>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</si>
  <si>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</si>
  <si>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</si>
  <si>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</si>
  <si>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</si>
  <si>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</si>
  <si>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</si>
  <si>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</si>
  <si>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</si>
  <si>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</si>
  <si>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</si>
  <si>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</si>
  <si>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</si>
  <si>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</si>
  <si>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</si>
  <si>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</si>
  <si>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</si>
  <si>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</si>
  <si>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</si>
  <si>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</si>
  <si>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</si>
  <si>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</si>
  <si>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</si>
  <si>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</si>
  <si>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</si>
  <si>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</si>
  <si>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</si>
  <si>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</si>
  <si>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</si>
  <si>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</si>
  <si>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</si>
  <si>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</si>
  <si>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</si>
  <si>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</si>
  <si>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</si>
  <si>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</si>
  <si>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</si>
  <si>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</si>
  <si>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</si>
  <si>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</si>
  <si>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</si>
  <si>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</si>
  <si>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</si>
  <si>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</si>
  <si>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</si>
  <si>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</si>
  <si>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</si>
  <si>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</si>
  <si>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</si>
  <si>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</si>
  <si>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</si>
  <si>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</si>
  <si>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</si>
  <si>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</si>
  <si>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</si>
  <si>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</si>
  <si>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</si>
  <si>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</si>
  <si>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</si>
  <si>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</si>
  <si>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</si>
  <si>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</si>
  <si>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</si>
  <si>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</si>
  <si>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</si>
  <si>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</si>
  <si>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</si>
  <si>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</si>
  <si>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</si>
  <si>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</si>
  <si>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</si>
  <si>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</si>
  <si>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</si>
  <si>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</si>
  <si>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</si>
  <si>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</si>
  <si>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</si>
  <si>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</si>
  <si>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</si>
  <si>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</si>
  <si>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</si>
  <si>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</si>
  <si>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</si>
  <si>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</si>
  <si>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</si>
  <si>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</si>
  <si>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</si>
  <si>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</si>
  <si>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</si>
  <si>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</si>
  <si>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</si>
  <si>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</si>
  <si>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</si>
  <si>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</si>
  <si>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</si>
  <si>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</si>
  <si>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</si>
  <si>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</si>
  <si>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</si>
  <si>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</si>
  <si>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</si>
  <si>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</si>
  <si>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</si>
  <si>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</si>
  <si>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</si>
  <si>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</si>
  <si>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</si>
  <si>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</si>
  <si>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</si>
  <si>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</si>
  <si>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</si>
  <si>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</si>
  <si>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</si>
  <si>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</si>
  <si>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</si>
  <si>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</si>
  <si>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</si>
  <si>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</si>
  <si>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</si>
  <si>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</si>
  <si>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</si>
  <si>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</si>
  <si>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</si>
  <si>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</si>
  <si>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</si>
  <si>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</si>
  <si>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</si>
  <si>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</si>
  <si>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</si>
  <si>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</si>
  <si>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</si>
  <si>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</si>
  <si>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</si>
  <si>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</si>
  <si>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</si>
  <si>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</si>
  <si>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</si>
  <si>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</si>
  <si>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</si>
  <si>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</si>
  <si>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</si>
  <si>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</si>
  <si>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</si>
  <si>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</si>
  <si>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</si>
  <si>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</si>
  <si>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</si>
  <si>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</si>
  <si>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</si>
  <si>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</si>
  <si>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</si>
  <si>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</si>
  <si>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</si>
  <si>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</si>
  <si>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</si>
  <si>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</si>
  <si>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</si>
  <si>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</si>
  <si>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</si>
  <si>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</si>
  <si>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</si>
  <si>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</si>
  <si>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</si>
  <si>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</si>
  <si>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</si>
  <si>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</si>
  <si>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</si>
  <si>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</si>
  <si>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</si>
  <si>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</si>
  <si>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</si>
  <si>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</si>
  <si>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</si>
  <si>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</si>
  <si>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</si>
  <si>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</si>
  <si>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</si>
  <si>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</si>
  <si>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</si>
  <si>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</si>
  <si>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</si>
  <si>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</si>
  <si>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</si>
  <si>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</si>
  <si>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</si>
  <si>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</si>
  <si>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</si>
  <si>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</si>
  <si>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</si>
  <si>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</si>
  <si>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</si>
  <si>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</si>
  <si>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</si>
  <si>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</si>
  <si>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</si>
  <si>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</si>
  <si>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</si>
  <si>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</si>
  <si>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</si>
  <si>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</si>
  <si>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</si>
  <si>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</si>
  <si>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</si>
  <si>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</si>
  <si>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</si>
  <si>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</si>
  <si>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</si>
  <si>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</si>
  <si>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</si>
  <si>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</si>
  <si>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</si>
  <si>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</si>
  <si>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</si>
  <si>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</si>
  <si>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</si>
  <si>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</si>
  <si>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</si>
  <si>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</si>
  <si>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</si>
  <si>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</si>
  <si>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</si>
  <si>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</si>
  <si>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</si>
  <si>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</si>
  <si>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</si>
  <si>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</si>
  <si>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</si>
  <si>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</si>
  <si>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</si>
  <si>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</si>
  <si>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</si>
  <si>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</si>
  <si>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</si>
  <si>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</si>
  <si>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</si>
  <si>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</si>
  <si>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</si>
  <si>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</si>
  <si>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</si>
  <si>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</si>
  <si>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</si>
  <si>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</si>
  <si>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</si>
  <si>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</si>
  <si>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</si>
  <si>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</si>
  <si>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</si>
  <si>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</si>
  <si>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</si>
  <si>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</si>
  <si>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</si>
  <si>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</si>
  <si>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</si>
  <si>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</si>
  <si>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</si>
  <si>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</si>
  <si>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</si>
  <si>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</si>
  <si>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</si>
  <si>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</si>
  <si>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</si>
  <si>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</si>
  <si>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</si>
  <si>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</si>
  <si>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</si>
  <si>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</si>
  <si>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</si>
  <si>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</si>
  <si>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</si>
  <si>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</si>
  <si>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</si>
  <si>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</si>
  <si>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</si>
  <si>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</si>
  <si>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</si>
  <si>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</si>
  <si>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</si>
  <si>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</si>
  <si>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</si>
  <si>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</si>
  <si>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</si>
  <si>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</si>
  <si>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</si>
  <si>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</si>
  <si>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</si>
  <si>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</si>
  <si>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</si>
  <si>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</si>
  <si>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</si>
  <si>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</si>
  <si>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</si>
  <si>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</si>
  <si>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</si>
  <si>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</si>
  <si>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</si>
  <si>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</si>
  <si>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</si>
  <si>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</si>
  <si>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</si>
  <si>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</si>
  <si>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</si>
  <si>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</si>
  <si>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</si>
  <si>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</si>
  <si>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</si>
  <si>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</si>
  <si>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</si>
  <si>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</si>
  <si>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</si>
  <si>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</si>
  <si>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</si>
  <si>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</si>
  <si>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</si>
  <si>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</si>
  <si>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</si>
  <si>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</si>
  <si>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</si>
  <si>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</si>
  <si>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</si>
  <si>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</si>
  <si>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</si>
  <si>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</si>
  <si>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</si>
  <si>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</si>
  <si>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</si>
  <si>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</si>
  <si>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</si>
  <si>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</si>
  <si>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</si>
  <si>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</si>
  <si>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</si>
  <si>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</si>
  <si>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</si>
  <si>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</si>
  <si>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</si>
  <si>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</si>
  <si>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</si>
  <si>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</si>
  <si>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</si>
  <si>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</si>
  <si>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</si>
  <si>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</si>
  <si>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</si>
  <si>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</si>
  <si>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</si>
  <si>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</si>
  <si>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</si>
  <si>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</si>
  <si>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</si>
  <si>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</si>
  <si>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</si>
  <si>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</si>
  <si>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</si>
  <si>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</si>
  <si>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</si>
  <si>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</si>
  <si>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</si>
  <si>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</si>
  <si>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</si>
  <si>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</si>
  <si>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</si>
  <si>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</si>
  <si>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</si>
  <si>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</si>
  <si>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</si>
  <si>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</si>
  <si>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</si>
  <si>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</si>
  <si>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</si>
  <si>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</si>
  <si>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</si>
  <si>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</si>
  <si>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</si>
  <si>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</si>
  <si>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</si>
  <si>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</si>
  <si>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</si>
  <si>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</si>
  <si>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</si>
  <si>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</si>
  <si>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</si>
  <si>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</si>
  <si>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</si>
  <si>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</si>
  <si>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</si>
  <si>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</si>
  <si>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</si>
  <si>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</si>
  <si>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</si>
  <si>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</si>
  <si>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</si>
  <si>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</si>
  <si>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</si>
  <si>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</si>
  <si>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</si>
  <si>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</si>
  <si>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</si>
  <si>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</si>
  <si>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</si>
  <si>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</si>
  <si>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</si>
  <si>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</si>
  <si>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</si>
  <si>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</si>
  <si>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</si>
  <si>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</si>
  <si>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</si>
  <si>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</si>
  <si>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</si>
  <si>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</si>
  <si>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</si>
  <si>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</si>
  <si>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</si>
  <si>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</si>
  <si>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</si>
  <si>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</si>
  <si>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</si>
  <si>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</si>
  <si>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</si>
  <si>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</si>
  <si>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</si>
  <si>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</si>
  <si>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</si>
  <si>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</si>
  <si>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</si>
  <si>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</si>
  <si>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</si>
  <si>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</si>
  <si>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</si>
  <si>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</si>
  <si>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</si>
  <si>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</si>
  <si>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</si>
  <si>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</si>
  <si>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</si>
  <si>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</si>
  <si>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</si>
  <si>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</si>
  <si>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</si>
  <si>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</si>
  <si>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</si>
  <si>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</si>
  <si>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</si>
  <si>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</si>
  <si>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</si>
  <si>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</si>
  <si>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</si>
  <si>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</si>
  <si>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</si>
  <si>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</si>
  <si>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</si>
  <si>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</si>
  <si>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</si>
  <si>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</si>
  <si>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</si>
  <si>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</si>
  <si>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</si>
  <si>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</si>
  <si>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</si>
  <si>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</si>
  <si>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</si>
  <si>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</si>
  <si>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</si>
  <si>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</si>
  <si>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</si>
  <si>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</si>
  <si>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</si>
  <si>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</si>
  <si>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</si>
  <si>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</si>
  <si>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</si>
  <si>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</si>
  <si>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</si>
  <si>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</si>
  <si>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</si>
  <si>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</si>
  <si>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</si>
  <si>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</si>
  <si>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</si>
  <si>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</si>
  <si>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</si>
  <si>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</si>
  <si>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</si>
  <si>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</si>
  <si>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</si>
  <si>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</si>
  <si>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</si>
  <si>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</si>
  <si>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</si>
  <si>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</si>
  <si>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</si>
  <si>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</si>
  <si>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</si>
  <si>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</si>
  <si>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</si>
  <si>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</si>
  <si>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</si>
  <si>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</si>
  <si>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</si>
  <si>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</si>
  <si>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</si>
  <si>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</si>
  <si>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</si>
  <si>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</si>
  <si>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</si>
  <si>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</si>
  <si>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</si>
  <si>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</si>
  <si>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</si>
  <si>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</si>
  <si>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</si>
  <si>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</si>
  <si>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</si>
  <si>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</si>
  <si>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</si>
  <si>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</si>
  <si>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</si>
  <si>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</si>
  <si>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</si>
  <si>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</si>
  <si>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</si>
  <si>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</si>
  <si>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</si>
  <si>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</si>
  <si>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</si>
  <si>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</si>
  <si>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</si>
  <si>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</si>
  <si>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</si>
  <si>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</si>
  <si>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</si>
  <si>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</si>
  <si>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</si>
  <si>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</si>
  <si>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</si>
  <si>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</si>
  <si>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</si>
  <si>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</si>
  <si>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</si>
  <si>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</si>
  <si>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</si>
  <si>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</si>
  <si>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</si>
  <si>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</si>
  <si>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</si>
  <si>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</si>
  <si>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</si>
  <si>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</si>
  <si>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</si>
  <si>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</si>
  <si>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</si>
  <si>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</si>
  <si>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</si>
  <si>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</si>
  <si>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</si>
  <si>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</si>
  <si>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</si>
  <si>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</si>
  <si>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</si>
  <si>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</si>
  <si>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</si>
  <si>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</si>
  <si>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</si>
  <si>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</si>
  <si>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</si>
  <si>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</si>
  <si>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</si>
  <si>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</si>
  <si>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</si>
  <si>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</si>
  <si>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</si>
  <si>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</si>
  <si>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</si>
  <si>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</si>
  <si>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</si>
  <si>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</si>
  <si>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</si>
  <si>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</si>
  <si>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</si>
  <si>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</si>
  <si>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</si>
  <si>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</si>
  <si>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</si>
  <si>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</si>
  <si>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</si>
  <si>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</si>
  <si>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</si>
  <si>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</si>
  <si>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</si>
  <si>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</si>
  <si>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</si>
  <si>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</si>
  <si>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</si>
  <si>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</si>
  <si>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</si>
  <si>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</si>
  <si>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</si>
  <si>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</si>
  <si>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</si>
  <si>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</si>
  <si>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</si>
  <si>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</si>
  <si>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</si>
  <si>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</si>
  <si>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</si>
  <si>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</si>
  <si>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</si>
  <si>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</si>
  <si>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</si>
  <si>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</si>
  <si>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</si>
  <si>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</si>
  <si>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</si>
  <si>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</si>
  <si>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</si>
  <si>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</si>
  <si>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</si>
  <si>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</si>
  <si>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</si>
  <si>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</si>
  <si>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</si>
  <si>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</si>
  <si>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</si>
  <si>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</si>
  <si>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</si>
  <si>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</si>
  <si>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</si>
  <si>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</si>
  <si>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</si>
  <si>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</si>
  <si>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</si>
  <si>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</si>
  <si>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</si>
  <si>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</si>
  <si>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</si>
  <si>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</si>
  <si>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</si>
  <si>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</si>
  <si>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</si>
  <si>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</si>
  <si>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</si>
  <si>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</si>
  <si>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</si>
  <si>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</si>
  <si>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</si>
  <si>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</si>
  <si>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</si>
  <si>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</si>
  <si>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</si>
  <si>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</si>
  <si>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</si>
  <si>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</si>
  <si>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</si>
  <si>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</si>
  <si>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</si>
  <si>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</si>
  <si>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</si>
  <si>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</si>
  <si>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</si>
  <si>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</si>
  <si>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</si>
  <si>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</si>
  <si>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</si>
  <si>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</si>
  <si>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</si>
  <si>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</si>
  <si>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</si>
  <si>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</si>
  <si>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</si>
  <si>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</si>
  <si>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</si>
  <si>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</si>
  <si>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</si>
  <si>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</si>
  <si>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</si>
  <si>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</si>
  <si>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</si>
  <si>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</si>
  <si>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</si>
  <si>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</si>
  <si>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</si>
  <si>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</si>
  <si>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</si>
  <si>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</si>
  <si>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</si>
  <si>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</si>
  <si>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</si>
  <si>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</si>
  <si>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</si>
  <si>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</si>
  <si>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</si>
  <si>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</si>
  <si>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</si>
  <si>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</si>
  <si>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</si>
  <si>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</si>
  <si>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</si>
  <si>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</si>
  <si>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</si>
  <si>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</si>
  <si>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</si>
  <si>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</si>
  <si>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</si>
  <si>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</si>
  <si>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</si>
  <si>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</si>
  <si>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</si>
  <si>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</si>
  <si>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</si>
  <si>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</si>
  <si>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</si>
  <si>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</si>
  <si>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</si>
  <si>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</si>
  <si>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</si>
  <si>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</si>
  <si>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</si>
  <si>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</si>
  <si>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</si>
  <si>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</si>
  <si>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</si>
  <si>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</si>
  <si>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</si>
  <si>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</si>
  <si>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</si>
  <si>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</si>
  <si>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</si>
  <si>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</si>
  <si>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</si>
  <si>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</si>
  <si>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</si>
  <si>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</si>
  <si>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</si>
  <si>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</si>
  <si>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</si>
  <si>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</si>
  <si>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</si>
  <si>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</si>
  <si>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</si>
  <si>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</si>
  <si>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</si>
  <si>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</si>
  <si>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</si>
  <si>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</si>
  <si>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</si>
  <si>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</si>
  <si>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</si>
  <si>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</si>
  <si>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</si>
  <si>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</si>
  <si>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</si>
  <si>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</si>
  <si>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</si>
  <si>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</si>
  <si>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</si>
  <si>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</si>
  <si>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</si>
  <si>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</si>
  <si>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</si>
  <si>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</si>
  <si>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</si>
  <si>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</si>
  <si>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</si>
  <si>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</si>
  <si>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</si>
  <si>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</si>
  <si>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</si>
  <si>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</si>
  <si>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</si>
  <si>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</si>
  <si>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</si>
  <si>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</si>
  <si>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</si>
  <si>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</si>
  <si>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</si>
  <si>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</si>
  <si>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</si>
  <si>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</si>
  <si>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</si>
  <si>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</si>
  <si>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</si>
  <si>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</si>
  <si>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</si>
  <si>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</si>
  <si>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</si>
  <si>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</si>
  <si>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</si>
  <si>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</si>
  <si>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</si>
  <si>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</si>
  <si>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</si>
  <si>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</si>
  <si>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</si>
  <si>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</si>
  <si>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</si>
  <si>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</si>
  <si>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</si>
  <si>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</si>
  <si>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</si>
  <si>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</si>
  <si>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</si>
  <si>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</si>
  <si>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</si>
  <si>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</si>
  <si>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</si>
  <si>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</si>
  <si>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</si>
  <si>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</si>
  <si>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</si>
  <si>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</si>
  <si>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</si>
  <si>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</si>
  <si>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</si>
  <si>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</si>
  <si>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</si>
  <si>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</si>
  <si>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</si>
  <si>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</si>
  <si>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</si>
  <si>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</si>
  <si>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</si>
  <si>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</si>
  <si>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</si>
  <si>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</si>
  <si>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</si>
  <si>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</si>
  <si>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</si>
  <si>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</si>
  <si>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</si>
  <si>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</si>
  <si>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</si>
  <si>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</si>
  <si>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</si>
  <si>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</si>
  <si>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</si>
  <si>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</si>
  <si>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</si>
  <si>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</si>
  <si>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</si>
  <si>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</si>
  <si>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</si>
  <si>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</si>
  <si>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</si>
  <si>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</si>
  <si>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</si>
  <si>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</si>
  <si>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</si>
  <si>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</si>
  <si>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</si>
  <si>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</si>
  <si>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</si>
  <si>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</si>
  <si>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</si>
  <si>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</si>
  <si>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</si>
  <si>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</si>
  <si>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</si>
  <si>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</si>
  <si>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</si>
  <si>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</si>
  <si>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</si>
  <si>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</si>
  <si>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</si>
  <si>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</si>
  <si>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</si>
  <si>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</si>
  <si>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</si>
  <si>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</si>
  <si>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</si>
  <si>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</si>
  <si>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</si>
  <si>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</si>
  <si>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</si>
  <si>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</si>
  <si>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</si>
  <si>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</si>
  <si>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</si>
  <si>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</si>
  <si>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</si>
  <si>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</si>
  <si>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</si>
  <si>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</si>
  <si>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</si>
  <si>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</si>
  <si>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</si>
  <si>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</si>
  <si>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</si>
  <si>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</si>
  <si>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</si>
  <si>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</si>
  <si>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</si>
  <si>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</si>
  <si>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</si>
  <si>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</si>
  <si>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</si>
  <si>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</si>
  <si>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</si>
  <si>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</si>
  <si>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</si>
  <si>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</si>
  <si>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</si>
  <si>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</si>
  <si>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</si>
  <si>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</si>
  <si>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</si>
  <si>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</si>
  <si>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</si>
  <si>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</si>
  <si>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</si>
  <si>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</si>
  <si>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</si>
  <si>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</si>
  <si>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</si>
  <si>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</si>
  <si>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</si>
  <si>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</si>
  <si>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</si>
  <si>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</si>
  <si>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</si>
  <si>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</si>
  <si>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</si>
  <si>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</si>
  <si>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</si>
  <si>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</si>
  <si>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</si>
  <si>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</si>
  <si>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</si>
  <si>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</si>
  <si>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</si>
  <si>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</si>
  <si>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</si>
  <si>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</si>
  <si>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</si>
  <si>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</si>
  <si>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</si>
  <si>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</si>
  <si>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</si>
  <si>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</si>
  <si>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</si>
  <si>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</si>
  <si>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</si>
  <si>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</si>
  <si>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</si>
  <si>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</si>
  <si>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</si>
  <si>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</si>
  <si>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</si>
  <si>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</si>
  <si>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</si>
  <si>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</si>
  <si>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</si>
  <si>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</si>
  <si>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</si>
  <si>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</si>
  <si>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</si>
  <si>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</si>
  <si>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</si>
  <si>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</si>
  <si>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</si>
  <si>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</si>
  <si>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</si>
  <si>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</si>
  <si>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</si>
  <si>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</si>
  <si>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</si>
  <si>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</si>
  <si>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</si>
  <si>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</si>
  <si>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</si>
  <si>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</si>
  <si>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</si>
  <si>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</si>
  <si>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</si>
  <si>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</si>
  <si>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</si>
  <si>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</si>
  <si>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</si>
  <si>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</si>
  <si>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</si>
  <si>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</si>
  <si>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</si>
  <si>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</si>
  <si>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</si>
  <si>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</si>
  <si>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</si>
  <si>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</si>
  <si>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</si>
  <si>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</si>
  <si>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</si>
  <si>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</si>
  <si>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</si>
  <si>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</si>
  <si>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</si>
  <si>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</si>
  <si>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</si>
  <si>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</si>
  <si>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</si>
  <si>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</si>
  <si>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</si>
  <si>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</si>
  <si>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</si>
  <si>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</si>
  <si>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</si>
  <si>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</si>
  <si>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</si>
  <si>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</si>
  <si>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</si>
  <si>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</si>
  <si>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</si>
  <si>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</si>
  <si>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</si>
  <si>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</si>
  <si>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</si>
  <si>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</si>
  <si>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</si>
  <si>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</si>
  <si>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</si>
  <si>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</si>
  <si>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</si>
  <si>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</si>
  <si>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</si>
  <si>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</si>
  <si>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</si>
  <si>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</si>
  <si>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</si>
  <si>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</si>
  <si>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</si>
  <si>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</si>
  <si>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</si>
  <si>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</si>
  <si>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</si>
  <si>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</si>
  <si>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</si>
  <si>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</si>
  <si>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</si>
  <si>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</si>
  <si>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</si>
  <si>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</si>
  <si>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</si>
  <si>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</si>
  <si>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</si>
  <si>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</si>
  <si>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</si>
  <si>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</si>
  <si>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</si>
  <si>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</si>
  <si>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</si>
  <si>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</si>
  <si>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</si>
  <si>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</si>
  <si>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</si>
  <si>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</si>
  <si>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</si>
  <si>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</si>
  <si>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</si>
  <si>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</si>
  <si>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</si>
  <si>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</si>
  <si>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</si>
  <si>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</si>
  <si>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</si>
  <si>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</si>
  <si>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</si>
  <si>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</si>
  <si>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</si>
  <si>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</si>
  <si>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</si>
  <si>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</si>
  <si>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</si>
  <si>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</si>
  <si>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</si>
  <si>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</si>
  <si>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</si>
  <si>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</si>
  <si>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</si>
  <si>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</si>
  <si>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</si>
  <si>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</si>
  <si>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</si>
  <si>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</si>
  <si>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</si>
  <si>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</si>
  <si>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</si>
  <si>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</si>
  <si>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</si>
  <si>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</si>
  <si>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</si>
  <si>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</si>
  <si>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</si>
  <si>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</si>
  <si>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</si>
  <si>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</si>
  <si>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</si>
  <si>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</si>
  <si>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</si>
  <si>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</si>
  <si>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</si>
  <si>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</si>
  <si>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</si>
  <si>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</si>
  <si>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</si>
  <si>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</si>
  <si>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</si>
  <si>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</si>
  <si>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</si>
  <si>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</si>
  <si>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</si>
  <si>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</si>
  <si>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</si>
  <si>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</si>
  <si>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</si>
  <si>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</si>
  <si>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</si>
  <si>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</si>
  <si>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</si>
  <si>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</si>
  <si>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</si>
  <si>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</si>
  <si>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</si>
  <si>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</si>
  <si>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</si>
  <si>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</si>
  <si>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</si>
  <si>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</si>
  <si>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</si>
  <si>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</si>
  <si>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</si>
  <si>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</si>
  <si>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</si>
  <si>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</si>
  <si>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</si>
  <si>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</si>
  <si>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</si>
  <si>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</si>
  <si>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</si>
  <si>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</si>
  <si>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</si>
  <si>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</si>
  <si>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</si>
  <si>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</si>
  <si>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</si>
  <si>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</si>
  <si>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</si>
  <si>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</si>
  <si>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</si>
  <si>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</si>
  <si>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</si>
  <si>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</si>
  <si>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</si>
  <si>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</si>
  <si>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</si>
  <si>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</si>
  <si>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</si>
  <si>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</si>
  <si>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</si>
  <si>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</si>
  <si>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</si>
  <si>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</si>
  <si>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</si>
  <si>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</si>
  <si>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</si>
  <si>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</si>
  <si>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</si>
  <si>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</si>
  <si>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</si>
  <si>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</si>
  <si>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</si>
  <si>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</si>
  <si>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</si>
  <si>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</si>
  <si>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</si>
  <si>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</si>
  <si>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</si>
  <si>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</si>
  <si>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</si>
  <si>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</si>
  <si>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</si>
  <si>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</si>
  <si>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</si>
  <si>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</si>
  <si>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</si>
  <si>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</si>
  <si>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</si>
  <si>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</si>
  <si>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</si>
  <si>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</si>
  <si>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</si>
  <si>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</si>
  <si>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</si>
  <si>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</si>
  <si>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</si>
  <si>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</si>
  <si>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</si>
  <si>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</si>
  <si>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</si>
  <si>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</si>
  <si>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</si>
  <si>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</si>
  <si>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</si>
  <si>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</si>
  <si>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</si>
  <si>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</si>
  <si>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</si>
  <si>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</si>
  <si>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</si>
  <si>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</si>
  <si>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</si>
  <si>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</si>
  <si>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</si>
  <si>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</si>
  <si>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</si>
  <si>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</si>
  <si>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</si>
  <si>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</si>
  <si>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</si>
  <si>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</si>
  <si>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</si>
  <si>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</si>
  <si>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</si>
  <si>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</si>
  <si>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</si>
  <si>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</si>
  <si>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</si>
  <si>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</si>
  <si>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</si>
  <si>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</si>
  <si>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</si>
  <si>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</si>
  <si>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</si>
  <si>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</si>
  <si>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</si>
  <si>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</si>
  <si>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</si>
  <si>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</si>
  <si>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</si>
  <si>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</si>
  <si>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</si>
  <si>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</si>
  <si>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</si>
  <si>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</si>
  <si>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</si>
  <si>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</si>
  <si>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</si>
  <si>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</si>
  <si>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</si>
  <si>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</si>
  <si>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</si>
  <si>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</si>
  <si>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</si>
  <si>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</si>
  <si>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</si>
  <si>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</si>
  <si>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</si>
  <si>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</si>
  <si>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</si>
  <si>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</si>
  <si>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</si>
  <si>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</si>
  <si>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</si>
  <si>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</si>
  <si>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</si>
  <si>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</si>
  <si>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</si>
  <si>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</si>
  <si>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</si>
  <si>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</si>
  <si>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</si>
  <si>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</si>
  <si>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</si>
  <si>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</si>
  <si>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</si>
  <si>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</si>
  <si>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</si>
  <si>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</si>
  <si>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</si>
  <si>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</si>
  <si>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</si>
  <si>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</si>
  <si>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</si>
  <si>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</si>
  <si>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</si>
  <si>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</si>
  <si>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</si>
  <si>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</si>
  <si>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</si>
  <si>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</si>
  <si>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</si>
  <si>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</si>
  <si>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</si>
  <si>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</si>
  <si>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</si>
  <si>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</si>
  <si>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</si>
  <si>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</si>
  <si>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</si>
  <si>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</si>
  <si>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</si>
  <si>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</si>
  <si>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</si>
  <si>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</si>
  <si>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</si>
  <si>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</si>
  <si>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</si>
  <si>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</si>
  <si>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</si>
  <si>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</si>
  <si>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</si>
  <si>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</si>
  <si>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</si>
  <si>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</si>
  <si>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</si>
  <si>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</si>
  <si>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</si>
  <si>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</si>
  <si>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</si>
  <si>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</si>
  <si>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</si>
  <si>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</si>
  <si>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</si>
  <si>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</si>
  <si>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</si>
  <si>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</si>
  <si>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</si>
  <si>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</si>
  <si>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</si>
  <si>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</si>
  <si>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</si>
  <si>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</si>
  <si>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</si>
  <si>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</si>
  <si>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</si>
  <si>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</si>
  <si>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</si>
  <si>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</si>
  <si>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</si>
  <si>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</si>
  <si>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</si>
  <si>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</si>
  <si>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</si>
  <si>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</si>
  <si>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</si>
  <si>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</si>
  <si>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</si>
  <si>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</si>
  <si>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</si>
  <si>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</si>
  <si>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</si>
  <si>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</si>
  <si>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</si>
  <si>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</si>
  <si>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</si>
  <si>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</si>
  <si>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</si>
  <si>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</si>
  <si>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</si>
  <si>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</si>
  <si>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</si>
  <si>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</si>
  <si>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</si>
  <si>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</si>
  <si>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</si>
  <si>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</si>
  <si>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</si>
  <si>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</si>
  <si>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</si>
  <si>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</si>
  <si>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</si>
  <si>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</si>
  <si>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</si>
  <si>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</si>
  <si>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</si>
  <si>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</si>
  <si>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</si>
  <si>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</si>
  <si>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</si>
  <si>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</si>
  <si>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</si>
  <si>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</si>
  <si>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</si>
  <si>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</si>
  <si>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</si>
  <si>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</si>
  <si>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</si>
  <si>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</si>
  <si>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</si>
  <si>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</si>
  <si>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</si>
  <si>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</si>
  <si>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</si>
  <si>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</si>
  <si>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</si>
  <si>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</si>
  <si>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</si>
  <si>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</si>
  <si>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</si>
  <si>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</si>
  <si>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</si>
  <si>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</si>
  <si>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</si>
  <si>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</si>
  <si>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</si>
  <si>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</si>
  <si>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</si>
  <si>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</si>
  <si>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</si>
  <si>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</si>
  <si>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</si>
  <si>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</si>
  <si>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</si>
  <si>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</si>
  <si>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</si>
  <si>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</si>
  <si>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</si>
  <si>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</si>
  <si>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</si>
  <si>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</si>
  <si>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</si>
  <si>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</si>
  <si>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</si>
  <si>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</si>
  <si>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</si>
  <si>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</si>
  <si>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</si>
  <si>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</si>
  <si>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</si>
  <si>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</si>
  <si>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</si>
  <si>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</si>
  <si>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</si>
  <si>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</si>
  <si>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</si>
  <si>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</si>
  <si>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</si>
  <si>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</si>
  <si>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</si>
  <si>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</si>
  <si>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</si>
  <si>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</si>
  <si>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</si>
  <si>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</si>
  <si>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</si>
  <si>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</si>
  <si>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</si>
  <si>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</si>
  <si>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</si>
  <si>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</si>
  <si>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</si>
  <si>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</si>
  <si>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</si>
  <si>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</si>
  <si>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</si>
  <si>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</si>
  <si>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</si>
  <si>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</si>
  <si>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</si>
  <si>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</si>
  <si>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</si>
  <si>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</si>
  <si>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</si>
  <si>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</si>
  <si>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</si>
  <si>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</si>
  <si>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</si>
  <si>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</si>
  <si>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</si>
  <si>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</si>
  <si>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</si>
  <si>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</si>
  <si>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</si>
  <si>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</si>
  <si>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</si>
  <si>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</si>
  <si>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</si>
  <si>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</si>
  <si>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</si>
  <si>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</si>
  <si>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</si>
  <si>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</si>
  <si>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</si>
  <si>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</si>
  <si>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</si>
  <si>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</si>
  <si>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</si>
  <si>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</si>
  <si>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</si>
  <si>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</si>
  <si>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</si>
  <si>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</si>
  <si>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</si>
  <si>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</si>
  <si>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</si>
  <si>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</si>
  <si>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</si>
  <si>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</si>
  <si>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</si>
  <si>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</si>
  <si>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</si>
  <si>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</si>
  <si>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</si>
  <si>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</si>
  <si>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</si>
  <si>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</si>
  <si>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</si>
  <si>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</si>
  <si>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</si>
  <si>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</si>
  <si>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</si>
  <si>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</si>
  <si>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</si>
  <si>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</si>
  <si>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</si>
  <si>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</si>
  <si>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</si>
  <si>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</si>
  <si>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</si>
  <si>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</si>
  <si>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</si>
  <si>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</si>
  <si>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</si>
  <si>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</si>
  <si>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</si>
  <si>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</si>
  <si>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</si>
  <si>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</si>
  <si>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</si>
  <si>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</si>
  <si>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</si>
  <si>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</si>
  <si>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</si>
  <si>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</si>
  <si>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</si>
  <si>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</si>
  <si>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</si>
  <si>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</si>
  <si>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</si>
  <si>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</si>
  <si>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</si>
  <si>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</si>
  <si>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</si>
  <si>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</si>
  <si>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</si>
  <si>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</si>
  <si>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</si>
  <si>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</si>
  <si>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</si>
  <si>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</si>
  <si>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</si>
  <si>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</si>
  <si>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</si>
  <si>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</si>
  <si>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</si>
  <si>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</si>
  <si>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</si>
  <si>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</si>
  <si>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</si>
  <si>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</si>
  <si>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</si>
  <si>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</si>
  <si>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</si>
  <si>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</si>
  <si>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</si>
  <si>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</si>
  <si>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</si>
  <si>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</si>
  <si>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</si>
  <si>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</si>
  <si>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</si>
  <si>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</si>
  <si>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</si>
  <si>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</si>
  <si>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</si>
  <si>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</si>
  <si>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</si>
  <si>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</si>
  <si>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</si>
  <si>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</si>
  <si>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</si>
  <si>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</si>
  <si>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</si>
  <si>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</si>
  <si>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</si>
  <si>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</si>
  <si>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</si>
  <si>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</si>
  <si>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</si>
  <si>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</si>
  <si>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</si>
  <si>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</si>
  <si>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</si>
  <si>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</si>
  <si>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</si>
  <si>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</si>
  <si>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</si>
  <si>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</si>
  <si>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</si>
  <si>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</si>
  <si>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</si>
  <si>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</si>
  <si>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</si>
  <si>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</si>
  <si>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</si>
  <si>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</si>
  <si>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</si>
  <si>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</si>
  <si>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</si>
  <si>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</si>
  <si>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</si>
  <si>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</si>
  <si>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</si>
  <si>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</si>
  <si>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</si>
  <si>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</si>
  <si>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</si>
  <si>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</si>
  <si>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</si>
  <si>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</si>
  <si>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</si>
  <si>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</si>
  <si>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</si>
  <si>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</si>
  <si>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</si>
  <si>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</si>
  <si>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</si>
  <si>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</si>
  <si>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</si>
  <si>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</si>
  <si>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</si>
  <si>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</si>
  <si>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</si>
  <si>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</si>
  <si>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</si>
  <si>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</si>
  <si>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</si>
  <si>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</si>
  <si>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</si>
  <si>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</si>
  <si>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</si>
  <si>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</si>
  <si>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</si>
  <si>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</si>
  <si>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</si>
  <si>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</si>
  <si>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</si>
  <si>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</si>
  <si>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</si>
  <si>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</si>
  <si>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</si>
  <si>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</si>
  <si>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</si>
  <si>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</si>
  <si>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</si>
  <si>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</si>
  <si>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</si>
  <si>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</si>
  <si>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</si>
  <si>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</si>
  <si>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</si>
  <si>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</si>
  <si>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</si>
  <si>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</si>
  <si>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</si>
  <si>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</si>
  <si>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</si>
  <si>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</si>
  <si>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</si>
  <si>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</si>
  <si>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</si>
  <si>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</si>
  <si>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</si>
  <si>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</si>
  <si>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</si>
  <si>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</si>
  <si>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</si>
  <si>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</si>
  <si>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</si>
  <si>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</si>
  <si>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</si>
  <si>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</si>
  <si>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</si>
  <si>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</si>
  <si>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</si>
  <si>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</si>
  <si>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</si>
  <si>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</si>
  <si>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</si>
  <si>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</si>
  <si>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</si>
  <si>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</si>
  <si>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</si>
  <si>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</si>
  <si>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</si>
  <si>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</si>
  <si>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</si>
  <si>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</si>
  <si>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</si>
  <si>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</si>
  <si>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</si>
  <si>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</si>
  <si>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</si>
  <si>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</si>
  <si>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</si>
  <si>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</si>
  <si>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</si>
  <si>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</si>
  <si>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</si>
  <si>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</si>
  <si>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</si>
  <si>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</si>
  <si>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</si>
  <si>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</si>
  <si>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</si>
  <si>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</si>
  <si>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</si>
  <si>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</si>
  <si>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</si>
  <si>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</si>
  <si>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</si>
  <si>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</si>
  <si>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</si>
  <si>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</si>
  <si>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</si>
  <si>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</si>
  <si>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</si>
  <si>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</si>
  <si>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</si>
  <si>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</si>
  <si>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</si>
  <si>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</si>
  <si>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</si>
  <si>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</si>
  <si>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</si>
  <si>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</si>
  <si>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</si>
  <si>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</si>
  <si>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</si>
  <si>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</si>
  <si>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</si>
  <si>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</si>
  <si>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</si>
  <si>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</si>
  <si>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</si>
  <si>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</si>
  <si>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</si>
  <si>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</si>
  <si>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</si>
  <si>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</si>
  <si>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</si>
  <si>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</si>
  <si>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</si>
  <si>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</si>
  <si>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</si>
  <si>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</si>
  <si>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</si>
  <si>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</si>
  <si>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</si>
  <si>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</si>
  <si>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</si>
  <si>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</si>
  <si>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</si>
  <si>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</si>
  <si>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</si>
  <si>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</si>
  <si>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</si>
  <si>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</si>
  <si>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</si>
  <si>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</si>
  <si>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</si>
  <si>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</si>
  <si>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</si>
  <si>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</si>
  <si>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</si>
  <si>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</si>
  <si>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</si>
  <si>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</si>
  <si>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</si>
  <si>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</si>
  <si>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</si>
  <si>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</si>
  <si>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</si>
  <si>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</si>
  <si>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</si>
  <si>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</si>
  <si>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</si>
  <si>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</si>
  <si>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</si>
  <si>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</si>
  <si>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</si>
  <si>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</si>
  <si>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</si>
  <si>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</si>
  <si>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</si>
  <si>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</si>
  <si>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</si>
  <si>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</si>
  <si>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</si>
  <si>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</si>
  <si>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</si>
  <si>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</si>
  <si>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</si>
  <si>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</si>
  <si>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</si>
  <si>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</si>
  <si>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</si>
  <si>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</si>
  <si>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</si>
  <si>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</si>
  <si>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</si>
  <si>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</si>
  <si>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</si>
  <si>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</si>
  <si>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</si>
  <si>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</si>
  <si>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</si>
  <si>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</si>
  <si>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</si>
  <si>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</si>
  <si>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</si>
  <si>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</si>
  <si>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</si>
  <si>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</si>
  <si>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</si>
  <si>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</si>
  <si>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</si>
  <si>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</si>
  <si>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</si>
  <si>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</si>
  <si>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</si>
  <si>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</si>
  <si>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</si>
  <si>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</si>
  <si>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</si>
  <si>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</si>
  <si>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</si>
  <si>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</si>
  <si>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</si>
  <si>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</si>
  <si>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</si>
  <si>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</si>
  <si>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</si>
  <si>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</si>
  <si>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</si>
  <si>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</si>
  <si>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</si>
  <si>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</si>
  <si>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</si>
  <si>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</si>
  <si>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</si>
  <si>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</si>
  <si>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</si>
  <si>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</si>
  <si>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</si>
  <si>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</si>
  <si>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</si>
  <si>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</si>
  <si>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</si>
  <si>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</si>
  <si>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</si>
  <si>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</si>
  <si>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</si>
  <si>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</si>
  <si>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</si>
  <si>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</si>
  <si>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</si>
  <si>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</si>
  <si>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</si>
  <si>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</si>
  <si>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</si>
  <si>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</si>
  <si>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</si>
  <si>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</si>
  <si>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</si>
  <si>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</si>
  <si>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</si>
  <si>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</si>
  <si>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</si>
  <si>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</si>
  <si>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</si>
  <si>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</si>
  <si>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</si>
  <si>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</si>
  <si>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</si>
  <si>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</si>
  <si>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</si>
  <si>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</si>
  <si>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</si>
  <si>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</si>
  <si>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</si>
  <si>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</si>
  <si>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</si>
  <si>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</si>
  <si>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</si>
  <si>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</si>
  <si>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</si>
  <si>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</si>
  <si>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</si>
  <si>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</si>
  <si>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</si>
  <si>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</si>
  <si>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</si>
  <si>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</si>
  <si>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</si>
  <si>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</si>
  <si>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</si>
  <si>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</si>
  <si>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</si>
  <si>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</si>
  <si>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</si>
  <si>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</si>
  <si>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</si>
  <si>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</si>
  <si>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</si>
  <si>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</si>
  <si>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</si>
  <si>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</si>
  <si>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</si>
  <si>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</si>
  <si>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</si>
  <si>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</si>
  <si>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</si>
  <si>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</si>
  <si>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</si>
  <si>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</si>
  <si>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</si>
  <si>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</si>
  <si>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</si>
  <si>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</si>
  <si>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</si>
  <si>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</si>
  <si>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</si>
  <si>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</si>
  <si>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</si>
  <si>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</si>
  <si>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</si>
  <si>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</si>
  <si>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</si>
  <si>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</si>
  <si>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</si>
  <si>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</si>
  <si>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</si>
  <si>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</si>
  <si>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</si>
  <si>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</si>
  <si>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</si>
  <si>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</si>
  <si>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</si>
  <si>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</si>
  <si>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</si>
  <si>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</si>
  <si>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</si>
  <si>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</si>
  <si>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</si>
  <si>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</si>
  <si>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</si>
  <si>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</si>
  <si>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</si>
  <si>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</si>
  <si>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</si>
  <si>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</si>
  <si>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</si>
  <si>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</si>
  <si>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</si>
  <si>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</si>
  <si>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</si>
  <si>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</si>
  <si>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</si>
  <si>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</si>
  <si>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</si>
  <si>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</si>
  <si>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</si>
  <si>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</si>
  <si>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</si>
  <si>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</si>
  <si>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</si>
  <si>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</si>
  <si>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</si>
  <si>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</si>
  <si>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</si>
  <si>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</si>
  <si>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</si>
  <si>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</si>
  <si>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</si>
  <si>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</si>
  <si>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</si>
  <si>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</si>
  <si>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</si>
  <si>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</si>
  <si>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</si>
  <si>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</si>
  <si>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</si>
  <si>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</si>
  <si>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</si>
  <si>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</si>
  <si>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</si>
  <si>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</si>
  <si>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</si>
  <si>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</si>
  <si>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</si>
  <si>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</si>
  <si>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</si>
  <si>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</si>
  <si>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</si>
  <si>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</si>
  <si>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</si>
  <si>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</si>
  <si>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</si>
  <si>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</si>
  <si>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</si>
  <si>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</si>
  <si>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</si>
  <si>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</si>
  <si>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</si>
  <si>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</si>
  <si>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</si>
  <si>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</si>
  <si>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</si>
  <si>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</si>
  <si>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</si>
  <si>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</si>
  <si>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</si>
  <si>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</si>
  <si>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</si>
  <si>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</si>
  <si>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</si>
  <si>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</si>
  <si>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</si>
  <si>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</si>
  <si>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</si>
  <si>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</si>
  <si>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</si>
  <si>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</si>
  <si>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</si>
  <si>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</si>
  <si>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</si>
  <si>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</si>
  <si>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</si>
  <si>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</si>
  <si>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</si>
  <si>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</si>
  <si>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</si>
  <si>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</si>
  <si>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</si>
  <si>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</si>
  <si>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</si>
  <si>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</si>
  <si>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</si>
  <si>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</si>
  <si>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</si>
  <si>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</si>
  <si>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</si>
  <si>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</si>
  <si>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</si>
  <si>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</si>
  <si>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</si>
  <si>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</si>
  <si>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</si>
  <si>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</si>
  <si>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</si>
  <si>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</si>
  <si>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</si>
  <si>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</si>
  <si>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</si>
  <si>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</si>
  <si>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</si>
  <si>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</si>
  <si>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</si>
  <si>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</si>
  <si>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</si>
  <si>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</si>
  <si>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</si>
  <si>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</si>
  <si>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</si>
  <si>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</si>
  <si>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</si>
  <si>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</si>
  <si>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</si>
  <si>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</si>
  <si>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</si>
  <si>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</si>
  <si>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</si>
  <si>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</si>
  <si>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</si>
  <si>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</si>
  <si>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</si>
  <si>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</si>
  <si>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</si>
  <si>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</si>
  <si>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</si>
  <si>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</si>
  <si>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</si>
  <si>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</si>
  <si>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</si>
  <si>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</si>
  <si>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</si>
  <si>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</si>
  <si>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</si>
  <si>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</si>
  <si>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</si>
  <si>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</si>
  <si>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</si>
  <si>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</si>
  <si>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</si>
  <si>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</si>
  <si>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</si>
  <si>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</si>
  <si>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</si>
  <si>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</si>
  <si>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</si>
  <si>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</si>
  <si>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</si>
  <si>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</si>
  <si>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</si>
  <si>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</si>
  <si>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</si>
  <si>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</si>
  <si>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</si>
  <si>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</si>
  <si>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</si>
  <si>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</si>
  <si>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</si>
  <si>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</si>
  <si>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</si>
  <si>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</si>
  <si>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</si>
  <si>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</si>
  <si>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</si>
  <si>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</si>
  <si>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</si>
  <si>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</si>
  <si>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</si>
  <si>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</si>
  <si>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</si>
  <si>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</si>
  <si>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</si>
  <si>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</si>
  <si>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</si>
  <si>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</si>
  <si>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</si>
  <si>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</si>
  <si>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</si>
  <si>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</si>
  <si>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</si>
  <si>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</si>
  <si>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</si>
  <si>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</si>
  <si>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</si>
  <si>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</si>
  <si>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</si>
  <si>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</si>
  <si>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</si>
  <si>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</si>
  <si>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</si>
  <si>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</si>
  <si>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</si>
  <si>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</si>
  <si>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</si>
  <si>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</si>
  <si>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</si>
  <si>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</si>
  <si>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</si>
  <si>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</si>
  <si>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</si>
  <si>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</si>
  <si>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</si>
  <si>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</si>
  <si>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</si>
  <si>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</si>
  <si>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</si>
  <si>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</si>
  <si>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</si>
  <si>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</si>
  <si>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</si>
  <si>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</si>
  <si>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</si>
  <si>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</si>
  <si>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</si>
  <si>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</si>
  <si>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</si>
  <si>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</si>
  <si>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</si>
  <si>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</si>
  <si>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</si>
  <si>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</si>
  <si>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</si>
  <si>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</si>
  <si>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</si>
  <si>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</si>
  <si>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</si>
  <si>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</si>
  <si>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</si>
  <si>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</si>
  <si>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</si>
  <si>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</si>
  <si>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</si>
  <si>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</si>
  <si>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</si>
  <si>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</si>
  <si>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</si>
  <si>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</si>
  <si>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</si>
  <si>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</si>
  <si>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</si>
  <si>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</si>
  <si>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</si>
  <si>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</si>
  <si>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</si>
  <si>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</si>
  <si>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</si>
  <si>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</si>
  <si>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</si>
  <si>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</si>
  <si>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</si>
  <si>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</si>
  <si>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</si>
  <si>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</si>
  <si>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</si>
  <si>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</si>
  <si>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</si>
  <si>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</si>
  <si>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</si>
  <si>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</si>
  <si>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</si>
  <si>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</si>
  <si>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</si>
  <si>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</si>
  <si>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</si>
  <si>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</si>
  <si>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</si>
  <si>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</si>
  <si>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</si>
  <si>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</si>
  <si>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</si>
  <si>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</si>
  <si>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</si>
  <si>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</si>
  <si>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</si>
  <si>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</si>
  <si>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</si>
  <si>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</si>
  <si>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</si>
  <si>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</si>
  <si>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</si>
  <si>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</si>
  <si>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</si>
  <si>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</si>
  <si>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</si>
  <si>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</si>
  <si>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</si>
  <si>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</si>
  <si>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</si>
  <si>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</si>
  <si>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</si>
  <si>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</si>
  <si>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</si>
  <si>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</si>
  <si>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</si>
  <si>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</si>
  <si>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</si>
  <si>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</si>
  <si>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</si>
  <si>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</si>
  <si>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</si>
  <si>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</si>
  <si>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</si>
  <si>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</si>
  <si>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</si>
  <si>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</si>
  <si>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</si>
  <si>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</si>
  <si>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</si>
  <si>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</si>
  <si>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</si>
  <si>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</si>
  <si>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</si>
  <si>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</si>
  <si>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</si>
  <si>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</si>
  <si>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</si>
  <si>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</si>
  <si>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</si>
  <si>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</si>
  <si>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</si>
  <si>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</si>
  <si>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</si>
  <si>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</si>
  <si>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</si>
  <si>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</si>
  <si>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</si>
  <si>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</si>
  <si>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</si>
  <si>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</si>
  <si>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</si>
  <si>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</si>
  <si>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</si>
  <si>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</si>
  <si>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</si>
  <si>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</si>
  <si>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</si>
  <si>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</si>
  <si>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</si>
  <si>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</si>
  <si>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</si>
  <si>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</si>
  <si>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</si>
  <si>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</si>
  <si>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</si>
  <si>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</si>
  <si>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</si>
  <si>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</si>
  <si>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</si>
  <si>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</si>
  <si>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</si>
  <si>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</si>
  <si>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</si>
  <si>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</si>
  <si>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</si>
  <si>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</si>
  <si>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</si>
  <si>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</si>
  <si>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</si>
  <si>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</si>
  <si>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</si>
  <si>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</si>
  <si>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</si>
  <si>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</si>
  <si>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</si>
  <si>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</si>
  <si>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</si>
  <si>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</si>
  <si>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</si>
  <si>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</si>
  <si>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</si>
  <si>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</si>
  <si>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</si>
  <si>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</si>
  <si>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</si>
  <si>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</si>
  <si>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</si>
  <si>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</si>
  <si>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</si>
  <si>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</si>
  <si>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</si>
  <si>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</si>
  <si>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</si>
  <si>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</si>
  <si>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</si>
  <si>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</si>
  <si>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</si>
  <si>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</si>
  <si>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</si>
  <si>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</si>
  <si>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</si>
  <si>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</si>
  <si>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</si>
  <si>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</si>
  <si>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</si>
  <si>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</si>
  <si>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</si>
  <si>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</si>
  <si>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</si>
  <si>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</si>
  <si>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</si>
  <si>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</si>
  <si>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</si>
  <si>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</si>
  <si>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</si>
  <si>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</si>
  <si>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</si>
  <si>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</si>
  <si>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</si>
  <si>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</si>
  <si>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</si>
  <si>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</si>
  <si>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</si>
  <si>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</si>
  <si>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</si>
  <si>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</si>
  <si>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</si>
  <si>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</si>
  <si>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</si>
  <si>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</si>
  <si>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</si>
  <si>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</si>
  <si>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</si>
  <si>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</si>
  <si>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</si>
  <si>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</si>
  <si>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</si>
  <si>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</si>
  <si>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</si>
  <si>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</si>
  <si>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</si>
  <si>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</si>
  <si>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</si>
  <si>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</si>
  <si>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</si>
  <si>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</si>
  <si>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</si>
  <si>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</si>
  <si>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</si>
  <si>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</si>
  <si>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</si>
  <si>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</si>
  <si>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</si>
  <si>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</si>
  <si>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</si>
  <si>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</si>
  <si>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</si>
  <si>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</si>
  <si>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</si>
  <si>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</si>
  <si>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</si>
  <si>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</si>
  <si>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</si>
  <si>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</si>
  <si>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</si>
  <si>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</si>
  <si>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</si>
  <si>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</si>
  <si>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</si>
  <si>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</si>
  <si>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</si>
  <si>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</si>
  <si>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</si>
  <si>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</si>
  <si>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</si>
  <si>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</si>
  <si>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</si>
  <si>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</si>
  <si>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</si>
  <si>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</si>
  <si>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</si>
  <si>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</si>
  <si>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</si>
  <si>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</si>
  <si>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</si>
  <si>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</si>
  <si>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</si>
  <si>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</si>
  <si>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</si>
  <si>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</si>
  <si>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</si>
  <si>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</si>
  <si>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</si>
  <si>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</si>
  <si>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</si>
  <si>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</si>
  <si>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</si>
  <si>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</si>
  <si>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</si>
  <si>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</si>
  <si>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</si>
  <si>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</si>
  <si>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</si>
  <si>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</si>
  <si>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</si>
  <si>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</si>
  <si>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</si>
  <si>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</si>
  <si>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</si>
  <si>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</si>
  <si>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</si>
  <si>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</si>
  <si>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</si>
  <si>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</si>
  <si>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</si>
  <si>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</si>
  <si>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</si>
  <si>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</si>
  <si>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</si>
  <si>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</si>
  <si>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</si>
  <si>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</si>
  <si>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</si>
  <si>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</si>
  <si>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</si>
  <si>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</si>
  <si>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</si>
  <si>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</si>
  <si>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</si>
  <si>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</si>
  <si>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</si>
  <si>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</si>
  <si>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</si>
  <si>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</si>
  <si>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</si>
  <si>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</si>
  <si>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</si>
  <si>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</si>
  <si>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</si>
  <si>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</si>
  <si>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</si>
  <si>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</si>
  <si>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</si>
  <si>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</si>
  <si>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</si>
  <si>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</si>
  <si>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</si>
  <si>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</si>
  <si>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</si>
  <si>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</si>
  <si>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</si>
  <si>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</si>
  <si>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</si>
  <si>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</si>
  <si>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</si>
  <si>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</si>
  <si>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</si>
  <si>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</si>
  <si>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</si>
  <si>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</si>
  <si>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</si>
  <si>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</si>
  <si>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</si>
  <si>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</si>
  <si>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</si>
  <si>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</si>
  <si>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</si>
  <si>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</si>
  <si>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</si>
  <si>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</si>
  <si>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</si>
  <si>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</si>
  <si>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</si>
  <si>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</si>
  <si>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</si>
  <si>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</si>
  <si>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</si>
  <si>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</si>
  <si>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</si>
  <si>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</si>
  <si>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</si>
  <si>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</si>
  <si>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</si>
  <si>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</si>
  <si>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</si>
  <si>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</si>
  <si>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</si>
  <si>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</si>
  <si>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</si>
  <si>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</si>
  <si>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</si>
  <si>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</si>
  <si>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</si>
  <si>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</si>
  <si>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</si>
  <si>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</si>
  <si>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</si>
  <si>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</si>
  <si>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</si>
  <si>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</si>
  <si>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</si>
  <si>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</si>
  <si>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</si>
  <si>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</si>
  <si>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</si>
  <si>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</si>
  <si>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</si>
  <si>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</si>
  <si>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</si>
  <si>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</si>
  <si>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</si>
  <si>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</si>
  <si>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</si>
  <si>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</si>
  <si>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</si>
  <si>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</si>
  <si>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</si>
  <si>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</si>
  <si>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</si>
  <si>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</si>
  <si>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</si>
  <si>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</si>
  <si>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</si>
  <si>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</si>
  <si>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</si>
  <si>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</si>
  <si>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</si>
  <si>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</si>
  <si>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</si>
  <si>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</si>
  <si>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</si>
  <si>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</si>
  <si>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</si>
  <si>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</si>
  <si>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</si>
  <si>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</si>
  <si>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</si>
  <si>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</si>
  <si>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</si>
  <si>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</si>
  <si>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</si>
  <si>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</si>
  <si>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</si>
  <si>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</si>
  <si>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</si>
  <si>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</si>
  <si>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</si>
  <si>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</si>
  <si>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</si>
  <si>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</si>
  <si>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</si>
  <si>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</si>
  <si>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</si>
  <si>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</si>
  <si>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</si>
  <si>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</si>
  <si>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</si>
  <si>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</si>
  <si>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</si>
  <si>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</si>
  <si>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</si>
  <si>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</si>
  <si>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</si>
  <si>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</si>
  <si>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</si>
  <si>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</si>
  <si>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</si>
  <si>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</si>
  <si>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</si>
  <si>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</si>
  <si>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</si>
  <si>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</si>
  <si>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</si>
  <si>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</si>
  <si>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</si>
  <si>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</si>
  <si>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</si>
  <si>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</si>
  <si>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</si>
  <si>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</si>
  <si>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</si>
  <si>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</si>
  <si>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</si>
  <si>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</si>
  <si>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</si>
  <si>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</si>
  <si>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</si>
  <si>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</si>
  <si>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</si>
  <si>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</si>
  <si>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</si>
  <si>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</si>
  <si>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</si>
  <si>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</si>
  <si>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</si>
  <si>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</si>
  <si>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</si>
  <si>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</si>
  <si>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</si>
  <si>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</si>
  <si>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</si>
  <si>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</si>
  <si>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</si>
  <si>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</si>
  <si>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</si>
  <si>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</si>
  <si>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</si>
  <si>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</si>
  <si>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</si>
  <si>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</si>
  <si>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</si>
  <si>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</si>
  <si>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</si>
  <si>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</si>
  <si>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</si>
  <si>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</si>
  <si>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</si>
  <si>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</si>
  <si>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</si>
  <si>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</si>
  <si>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</si>
  <si>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</si>
  <si>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</si>
  <si>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</si>
  <si>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</si>
  <si>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</si>
  <si>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</si>
  <si>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</si>
  <si>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</si>
  <si>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</si>
  <si>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</si>
  <si>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</si>
  <si>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</si>
  <si>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</si>
  <si>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</si>
  <si>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</si>
  <si>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</si>
  <si>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</si>
  <si>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</si>
  <si>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</si>
  <si>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</si>
  <si>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</si>
  <si>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</si>
  <si>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</si>
  <si>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</si>
  <si>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</si>
  <si>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</si>
  <si>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</si>
  <si>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</si>
  <si>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</si>
  <si>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</si>
  <si>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</si>
  <si>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</si>
  <si>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</si>
  <si>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</si>
  <si>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</si>
  <si>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</si>
  <si>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</si>
  <si>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</si>
  <si>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</si>
  <si>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</si>
  <si>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</si>
  <si>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</si>
  <si>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</si>
  <si>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</si>
  <si>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</si>
  <si>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</si>
  <si>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</si>
  <si>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</si>
  <si>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</si>
  <si>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</si>
  <si>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</si>
  <si>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</si>
  <si>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</si>
  <si>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</si>
  <si>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</si>
  <si>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</si>
  <si>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</si>
  <si>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</si>
  <si>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</si>
  <si>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</si>
  <si>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</si>
  <si>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</si>
  <si>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</si>
  <si>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</si>
  <si>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</si>
  <si>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</si>
  <si>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</si>
  <si>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</si>
  <si>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</si>
  <si>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</si>
  <si>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</si>
  <si>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</si>
  <si>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</si>
  <si>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</si>
  <si>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</si>
  <si>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</si>
  <si>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</si>
  <si>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</si>
  <si>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</si>
  <si>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</si>
  <si>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</si>
  <si>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</si>
  <si>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</si>
  <si>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</si>
  <si>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</si>
  <si>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</si>
  <si>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</si>
  <si>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</si>
  <si>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</si>
  <si>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</si>
  <si>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</si>
  <si>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</si>
  <si>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</si>
  <si>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</si>
  <si>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</si>
  <si>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</si>
  <si>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</si>
  <si>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</si>
  <si>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</si>
  <si>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</si>
  <si>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</si>
  <si>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</si>
  <si>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</si>
  <si>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</si>
  <si>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</si>
  <si>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</si>
  <si>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</si>
  <si>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</si>
  <si>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</si>
  <si>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</si>
  <si>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</si>
  <si>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</si>
  <si>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</si>
  <si>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</si>
  <si>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</si>
  <si>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</si>
  <si>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</si>
  <si>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</si>
  <si>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</si>
  <si>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</si>
  <si>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</si>
  <si>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</si>
  <si>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</si>
  <si>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</si>
  <si>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</si>
  <si>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</si>
  <si>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</si>
  <si>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</si>
  <si>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</si>
  <si>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</si>
  <si>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</si>
  <si>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</si>
  <si>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</si>
  <si>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</si>
  <si>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</si>
  <si>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</si>
  <si>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</si>
  <si>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</si>
  <si>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</si>
  <si>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</si>
  <si>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</si>
  <si>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</si>
  <si>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</si>
  <si>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</si>
  <si>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</si>
  <si>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</si>
  <si>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</si>
  <si>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</si>
  <si>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</si>
  <si>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</si>
  <si>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</si>
  <si>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</si>
  <si>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</si>
  <si>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</si>
  <si>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</si>
  <si>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</si>
  <si>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</si>
  <si>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</si>
  <si>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</si>
  <si>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</si>
  <si>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</si>
  <si>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</si>
  <si>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</si>
  <si>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</si>
  <si>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</si>
  <si>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</si>
  <si>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</si>
  <si>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</si>
  <si>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</si>
  <si>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</si>
  <si>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</si>
  <si>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</si>
  <si>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</si>
  <si>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</si>
  <si>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</si>
  <si>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</si>
  <si>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</si>
  <si>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</si>
  <si>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</si>
  <si>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</si>
  <si>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</si>
  <si>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</si>
  <si>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</si>
  <si>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</si>
  <si>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</si>
  <si>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</si>
  <si>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</si>
  <si>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</si>
  <si>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</si>
  <si>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</si>
  <si>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</si>
  <si>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</si>
  <si>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</si>
  <si>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</si>
  <si>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</si>
  <si>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</si>
  <si>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</si>
  <si>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</si>
  <si>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</si>
  <si>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</si>
  <si>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</si>
  <si>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</si>
  <si>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</si>
  <si>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</si>
  <si>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</si>
  <si>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</si>
  <si>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</si>
  <si>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</si>
  <si>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</si>
  <si>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</si>
  <si>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</si>
  <si>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</si>
  <si>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</si>
  <si>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</si>
  <si>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</si>
  <si>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</si>
  <si>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</si>
  <si>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</si>
  <si>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</si>
  <si>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</si>
  <si>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</si>
  <si>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</si>
  <si>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</si>
  <si>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</si>
  <si>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</si>
  <si>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</si>
  <si>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</si>
  <si>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</si>
  <si>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</si>
  <si>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</si>
  <si>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</si>
  <si>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</si>
  <si>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</si>
  <si>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</si>
  <si>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</si>
  <si>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</si>
  <si>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</si>
  <si>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</si>
  <si>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</si>
  <si>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</si>
  <si>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</si>
  <si>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</si>
  <si>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</si>
  <si>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</si>
  <si>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</si>
  <si>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</si>
  <si>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</si>
  <si>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</si>
  <si>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</si>
  <si>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</si>
  <si>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</si>
  <si>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</si>
  <si>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</si>
  <si>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</si>
  <si>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</si>
  <si>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</si>
  <si>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</si>
  <si>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</si>
  <si>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</si>
  <si>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</si>
  <si>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</si>
  <si>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</si>
  <si>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</si>
  <si>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</si>
  <si>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</si>
  <si>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</si>
  <si>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</si>
  <si>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</si>
  <si>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</si>
  <si>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</si>
  <si>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</si>
  <si>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</si>
  <si>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</si>
  <si>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</si>
  <si>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</si>
  <si>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</si>
  <si>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</si>
  <si>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</si>
  <si>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</si>
  <si>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</si>
  <si>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</si>
  <si>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</si>
  <si>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</si>
  <si>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</si>
  <si>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</si>
  <si>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</si>
  <si>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</si>
  <si>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</si>
  <si>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</si>
  <si>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</si>
  <si>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</si>
  <si>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</si>
  <si>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</si>
  <si>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</si>
  <si>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</si>
  <si>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</si>
  <si>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</si>
  <si>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</si>
  <si>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</si>
  <si>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</si>
  <si>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</si>
  <si>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</si>
  <si>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</si>
  <si>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</si>
  <si>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</si>
  <si>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</si>
  <si>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</si>
  <si>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</si>
  <si>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</si>
  <si>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</si>
  <si>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</si>
  <si>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</si>
  <si>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</si>
  <si>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</si>
  <si>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</si>
  <si>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</si>
  <si>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</si>
  <si>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</si>
  <si>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</si>
  <si>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</si>
  <si>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</si>
  <si>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</si>
  <si>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</si>
  <si>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</si>
  <si>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</si>
  <si>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</si>
  <si>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</si>
  <si>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</si>
  <si>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</si>
  <si>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</si>
  <si>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</si>
  <si>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</si>
  <si>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</si>
  <si>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</si>
  <si>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</si>
  <si>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</si>
  <si>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</si>
  <si>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</si>
  <si>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</si>
  <si>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</si>
  <si>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</si>
  <si>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</si>
  <si>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</si>
  <si>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</si>
  <si>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</si>
  <si>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</si>
  <si>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</si>
  <si>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</si>
  <si>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</si>
  <si>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</si>
  <si>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</si>
  <si>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</si>
  <si>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</si>
  <si>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</si>
  <si>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</si>
  <si>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</si>
  <si>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</si>
  <si>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</si>
  <si>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</si>
  <si>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</si>
  <si>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</si>
  <si>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</si>
  <si>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</si>
  <si>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</si>
  <si>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</si>
  <si>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</si>
  <si>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</si>
  <si>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</si>
  <si>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</si>
  <si>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</si>
  <si>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</si>
  <si>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</si>
  <si>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</si>
  <si>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</si>
  <si>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</si>
  <si>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</si>
  <si>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</si>
  <si>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</si>
  <si>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</si>
  <si>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</si>
  <si>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</si>
  <si>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</si>
  <si>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</si>
  <si>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</si>
  <si>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</si>
  <si>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</si>
  <si>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</si>
  <si>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</si>
  <si>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</si>
  <si>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</si>
  <si>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</si>
  <si>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</si>
  <si>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</si>
  <si>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</si>
  <si>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</si>
  <si>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</si>
  <si>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</si>
  <si>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</si>
  <si>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</si>
  <si>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</si>
  <si>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</si>
  <si>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</si>
  <si>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</si>
  <si>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</si>
  <si>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</si>
  <si>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</si>
  <si>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</si>
  <si>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</si>
  <si>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</si>
  <si>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</si>
  <si>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</si>
  <si>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</si>
  <si>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</si>
  <si>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</si>
  <si>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</si>
  <si>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</si>
  <si>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</si>
  <si>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</si>
  <si>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</si>
  <si>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</si>
  <si>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</si>
  <si>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</si>
  <si>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</si>
  <si>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</si>
  <si>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</si>
  <si>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</si>
  <si>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</si>
  <si>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</si>
  <si>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</si>
  <si>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</si>
  <si>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</si>
  <si>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</si>
  <si>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</si>
  <si>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</si>
  <si>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</si>
  <si>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</si>
  <si>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</si>
  <si>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</si>
  <si>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</si>
  <si>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</si>
  <si>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</si>
  <si>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</si>
  <si>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</si>
  <si>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</si>
  <si>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</si>
  <si>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</si>
  <si>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</si>
  <si>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</si>
  <si>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</si>
  <si>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</si>
  <si>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</si>
  <si>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</si>
  <si>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</si>
  <si>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</si>
  <si>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</si>
  <si>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</si>
  <si>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</si>
  <si>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</si>
  <si>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</si>
  <si>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</si>
  <si>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</si>
  <si>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</si>
  <si>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</si>
  <si>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</si>
  <si>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</si>
  <si>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</si>
  <si>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</si>
  <si>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</si>
  <si>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</si>
  <si>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</si>
  <si>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</si>
  <si>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</si>
  <si>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</si>
  <si>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</si>
  <si>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</si>
  <si>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</si>
  <si>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</si>
  <si>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</si>
  <si>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</si>
  <si>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</si>
  <si>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</si>
  <si>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</si>
  <si>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</si>
  <si>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</si>
  <si>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</si>
  <si>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</si>
  <si>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</si>
  <si>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</si>
  <si>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</si>
  <si>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</si>
  <si>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</si>
  <si>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</si>
  <si>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</si>
  <si>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</si>
  <si>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</si>
  <si>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</si>
  <si>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</si>
  <si>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</si>
  <si>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</si>
  <si>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</si>
  <si>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</si>
  <si>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</si>
  <si>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</si>
  <si>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</si>
  <si>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</si>
  <si>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</si>
  <si>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</si>
  <si>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</si>
  <si>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</si>
  <si>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</si>
  <si>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</si>
  <si>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</si>
  <si>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</si>
  <si>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</si>
  <si>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</si>
  <si>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</si>
  <si>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</si>
  <si>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</si>
  <si>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</si>
  <si>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</si>
  <si>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</si>
  <si>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</si>
  <si>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</si>
  <si>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</si>
  <si>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</si>
  <si>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</si>
  <si>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</si>
  <si>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</si>
  <si>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</si>
  <si>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</si>
  <si>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</si>
  <si>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</si>
  <si>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</si>
  <si>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</si>
  <si>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</si>
  <si>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</si>
  <si>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</si>
  <si>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</si>
  <si>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</si>
  <si>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</si>
  <si>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</si>
  <si>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</si>
  <si>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</si>
  <si>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</si>
  <si>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</si>
  <si>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</si>
  <si>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</si>
  <si>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</si>
  <si>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</si>
  <si>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</si>
  <si>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</si>
  <si>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</si>
  <si>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</si>
  <si>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</si>
  <si>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</si>
  <si>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</si>
  <si>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</si>
  <si>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</si>
  <si>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</si>
  <si>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</si>
  <si>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</si>
  <si>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</si>
  <si>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</si>
  <si>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</si>
  <si>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</si>
  <si>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</si>
  <si>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</si>
  <si>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</si>
  <si>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</si>
  <si>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</si>
  <si>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</si>
  <si>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</si>
  <si>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</si>
  <si>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</si>
  <si>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</si>
  <si>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</si>
  <si>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</si>
  <si>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</si>
  <si>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</si>
  <si>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</si>
  <si>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</si>
  <si>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</si>
  <si>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</si>
  <si>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</si>
  <si>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</si>
  <si>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</si>
  <si>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</si>
  <si>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</si>
  <si>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</si>
  <si>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</si>
  <si>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</si>
  <si>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</si>
  <si>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</si>
  <si>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</si>
  <si>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</si>
  <si>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</si>
  <si>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</si>
  <si>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</si>
  <si>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</si>
  <si>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</si>
  <si>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</si>
  <si>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</si>
  <si>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</si>
  <si>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</si>
  <si>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</si>
  <si>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</si>
  <si>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</si>
  <si>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</si>
  <si>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</si>
  <si>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</si>
  <si>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</si>
  <si>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</si>
  <si>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</si>
  <si>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</si>
  <si>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</si>
  <si>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</si>
  <si>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</si>
  <si>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</si>
  <si>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</si>
  <si>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</si>
  <si>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</si>
  <si>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</si>
  <si>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</si>
  <si>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</si>
  <si>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</si>
  <si>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</si>
  <si>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</si>
  <si>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</si>
  <si>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</si>
  <si>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</si>
  <si>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</si>
  <si>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</si>
  <si>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</si>
  <si>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</si>
  <si>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</si>
  <si>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</si>
  <si>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</si>
  <si>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</si>
  <si>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</si>
  <si>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</si>
  <si>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</si>
  <si>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</si>
  <si>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</si>
  <si>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</si>
  <si>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</si>
  <si>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</si>
  <si>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</si>
  <si>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</si>
  <si>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</si>
  <si>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</si>
  <si>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</si>
  <si>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</si>
  <si>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</si>
  <si>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</si>
  <si>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</si>
  <si>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</si>
  <si>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</si>
  <si>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</si>
  <si>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</si>
  <si>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</si>
  <si>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</si>
  <si>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</si>
  <si>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</si>
  <si>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</si>
  <si>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</si>
  <si>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</si>
  <si>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</si>
  <si>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</si>
  <si>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</si>
  <si>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</si>
  <si>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</si>
  <si>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</si>
  <si>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</si>
  <si>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</si>
  <si>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</si>
  <si>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</si>
  <si>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</si>
  <si>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</si>
  <si>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</si>
  <si>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</si>
  <si>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</si>
  <si>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</si>
  <si>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</si>
  <si>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</si>
  <si>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</si>
  <si>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</si>
  <si>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</si>
  <si>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</si>
  <si>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</si>
  <si>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</si>
  <si>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</si>
  <si>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</si>
  <si>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</si>
  <si>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</si>
  <si>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</si>
  <si>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</si>
  <si>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</si>
  <si>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</si>
  <si>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</si>
  <si>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</si>
  <si>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</si>
  <si>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</si>
  <si>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</si>
  <si>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</si>
  <si>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</si>
  <si>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</si>
  <si>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</si>
  <si>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</si>
  <si>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</si>
  <si>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</si>
  <si>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</si>
  <si>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</si>
  <si>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</si>
  <si>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</si>
  <si>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</si>
  <si>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</si>
  <si>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</si>
  <si>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</si>
  <si>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</si>
  <si>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</si>
  <si>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</si>
  <si>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</si>
  <si>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</si>
  <si>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</si>
  <si>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</si>
  <si>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</si>
  <si>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</si>
  <si>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</si>
  <si>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</si>
  <si>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</si>
  <si>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</si>
  <si>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</si>
  <si>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</si>
  <si>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</si>
  <si>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</si>
  <si>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</si>
  <si>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</si>
  <si>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</si>
  <si>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</si>
  <si>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</si>
  <si>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</si>
  <si>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</si>
  <si>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</si>
  <si>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</si>
  <si>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</si>
  <si>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</si>
  <si>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</si>
  <si>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</si>
  <si>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</si>
  <si>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</si>
  <si>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</si>
  <si>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</si>
  <si>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</si>
  <si>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</si>
  <si>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</si>
  <si>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</si>
  <si>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</si>
  <si>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</si>
  <si>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</si>
  <si>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</si>
  <si>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</si>
  <si>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</si>
  <si>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</si>
  <si>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</si>
  <si>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</si>
  <si>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</si>
  <si>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</si>
  <si>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</si>
  <si>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</si>
  <si>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</si>
  <si>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</si>
  <si>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</si>
  <si>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</si>
  <si>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</si>
  <si>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</si>
  <si>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</si>
  <si>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</si>
  <si>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</si>
  <si>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</si>
  <si>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</si>
  <si>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</si>
  <si>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</si>
  <si>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</si>
  <si>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</si>
  <si>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</si>
  <si>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</si>
  <si>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</si>
  <si>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</si>
  <si>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</si>
  <si>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</si>
  <si>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</si>
  <si>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</si>
  <si>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</si>
  <si>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</si>
  <si>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</si>
  <si>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</si>
  <si>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</si>
  <si>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</si>
  <si>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</si>
  <si>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</si>
  <si>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</si>
  <si>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</si>
  <si>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</si>
  <si>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</si>
  <si>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</si>
  <si>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</si>
  <si>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</si>
  <si>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</si>
  <si>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</si>
  <si>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</si>
  <si>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</si>
  <si>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</si>
  <si>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</si>
  <si>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</si>
  <si>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</si>
  <si>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</si>
  <si>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</si>
  <si>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</si>
  <si>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</si>
  <si>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</si>
  <si>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</si>
  <si>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</si>
  <si>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</si>
  <si>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</si>
  <si>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</si>
  <si>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</si>
  <si>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</si>
  <si>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</si>
  <si>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</si>
  <si>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</si>
  <si>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</si>
  <si>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</si>
  <si>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</si>
  <si>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</si>
  <si>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</si>
  <si>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</si>
  <si>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</si>
  <si>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</si>
  <si>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</si>
  <si>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</si>
  <si>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</si>
  <si>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</si>
  <si>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</si>
  <si>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</si>
  <si>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</si>
  <si>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</si>
  <si>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</si>
  <si>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</si>
  <si>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</si>
  <si>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</si>
  <si>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</si>
  <si>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</si>
  <si>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</si>
  <si>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</si>
  <si>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</si>
  <si>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</si>
  <si>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</si>
  <si>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</si>
  <si>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</si>
  <si>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</si>
  <si>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</si>
  <si>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</si>
  <si>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</si>
  <si>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</si>
  <si>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</si>
  <si>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</si>
  <si>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</si>
  <si>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</si>
  <si>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</si>
  <si>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</si>
  <si>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</si>
  <si>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</si>
  <si>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</si>
  <si>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</si>
  <si>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</si>
  <si>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</si>
  <si>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</si>
  <si>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</si>
  <si>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</si>
  <si>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</si>
  <si>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</si>
  <si>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</si>
  <si>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</si>
  <si>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</si>
  <si>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</si>
  <si>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</si>
  <si>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</si>
  <si>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</si>
  <si>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</si>
  <si>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</si>
  <si>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</si>
  <si>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</si>
  <si>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</si>
  <si>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</si>
  <si>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</si>
  <si>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</si>
  <si>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</si>
  <si>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</si>
  <si>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</si>
  <si>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</si>
  <si>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</si>
  <si>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</si>
  <si>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</si>
  <si>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</si>
  <si>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</si>
  <si>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</si>
  <si>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</si>
  <si>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</si>
  <si>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</si>
  <si>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</si>
  <si>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</si>
  <si>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</si>
  <si>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</si>
  <si>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</si>
  <si>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</si>
  <si>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</si>
  <si>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</si>
  <si>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</si>
  <si>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</si>
  <si>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</si>
  <si>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</si>
  <si>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</si>
  <si>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</si>
  <si>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</si>
  <si>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</si>
  <si>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</si>
  <si>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</si>
  <si>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</si>
  <si>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</si>
  <si>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</si>
  <si>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</si>
  <si>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</si>
  <si>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</si>
  <si>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</si>
  <si>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</si>
  <si>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</si>
  <si>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</si>
  <si>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</si>
  <si>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</si>
  <si>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</si>
  <si>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</si>
  <si>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</si>
  <si>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</si>
  <si>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</si>
  <si>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</si>
  <si>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</si>
  <si>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</si>
  <si>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</si>
  <si>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</si>
  <si>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</si>
  <si>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</si>
  <si>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</si>
  <si>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</si>
  <si>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</si>
  <si>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</si>
  <si>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</si>
  <si>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</si>
  <si>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</si>
  <si>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</si>
  <si>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</si>
  <si>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</si>
  <si>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</si>
  <si>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</si>
  <si>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</si>
  <si>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</si>
  <si>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</si>
  <si>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</si>
  <si>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</si>
  <si>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</si>
  <si>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</si>
  <si>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</si>
  <si>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</si>
  <si>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</si>
  <si>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</si>
  <si>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</si>
  <si>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</si>
  <si>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</si>
  <si>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</si>
  <si>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</si>
  <si>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</si>
  <si>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</si>
  <si>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</si>
  <si>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</si>
  <si>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</si>
  <si>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</si>
  <si>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</si>
  <si>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</si>
  <si>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</si>
  <si>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</si>
  <si>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</si>
  <si>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</si>
  <si>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</si>
  <si>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</si>
  <si>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</si>
  <si>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</si>
  <si>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</si>
  <si>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</si>
  <si>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</si>
  <si>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</si>
  <si>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</si>
  <si>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</si>
  <si>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</si>
  <si>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</si>
  <si>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</si>
  <si>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</si>
  <si>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</si>
  <si>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</si>
  <si>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</si>
  <si>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</si>
  <si>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</si>
  <si>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</si>
  <si>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</si>
  <si>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</si>
  <si>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</si>
  <si>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</si>
  <si>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</si>
  <si>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</si>
  <si>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</si>
  <si>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</si>
  <si>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</si>
  <si>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</si>
  <si>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</si>
  <si>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</si>
  <si>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</si>
  <si>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</si>
  <si>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</si>
  <si>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</si>
  <si>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</si>
  <si>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</si>
  <si>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</si>
  <si>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</si>
  <si>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</si>
  <si>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</si>
  <si>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</si>
  <si>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</si>
  <si>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</si>
  <si>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</si>
  <si>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</si>
  <si>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</si>
  <si>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</si>
  <si>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</si>
  <si>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</si>
  <si>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</si>
  <si>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</si>
  <si>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</si>
  <si>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</si>
  <si>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</si>
  <si>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</si>
  <si>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</si>
  <si>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</si>
  <si>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</si>
  <si>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</si>
  <si>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</si>
  <si>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</si>
  <si>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</si>
  <si>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</si>
  <si>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</si>
  <si>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</si>
  <si>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</si>
  <si>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</si>
  <si>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</si>
  <si>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</si>
  <si>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</si>
  <si>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</si>
  <si>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</si>
  <si>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</si>
  <si>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</si>
  <si>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</si>
  <si>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</si>
  <si>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</si>
  <si>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</si>
  <si>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</si>
  <si>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</si>
  <si>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</si>
  <si>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</si>
  <si>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</si>
  <si>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</si>
  <si>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</si>
  <si>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</si>
  <si>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</si>
  <si>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</si>
  <si>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</si>
  <si>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</si>
  <si>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</si>
  <si>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</si>
  <si>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</si>
  <si>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</si>
  <si>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</si>
  <si>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</si>
  <si>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</si>
  <si>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</si>
  <si>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</si>
  <si>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</si>
  <si>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</si>
  <si>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</si>
  <si>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</si>
  <si>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</si>
  <si>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</si>
  <si>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</si>
  <si>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</si>
  <si>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</si>
  <si>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</si>
  <si>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</si>
  <si>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</si>
  <si>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</si>
  <si>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</si>
  <si>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</si>
  <si>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</si>
  <si>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</si>
  <si>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</si>
  <si>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</si>
  <si>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</si>
  <si>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</si>
  <si>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</si>
  <si>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</si>
  <si>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</si>
  <si>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</si>
  <si>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</si>
  <si>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</si>
  <si>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</si>
  <si>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</si>
  <si>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</si>
  <si>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</si>
  <si>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</si>
  <si>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</si>
  <si>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</si>
  <si>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</si>
  <si>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</si>
  <si>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</si>
  <si>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</si>
  <si>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</si>
  <si>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</si>
  <si>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</si>
  <si>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</si>
  <si>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</si>
  <si>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</si>
  <si>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</si>
  <si>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</si>
  <si>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</si>
  <si>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</si>
  <si>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</si>
  <si>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</si>
  <si>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</si>
  <si>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</si>
  <si>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</si>
  <si>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</si>
  <si>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</si>
  <si>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</si>
  <si>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</si>
  <si>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</si>
  <si>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</si>
  <si>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</si>
  <si>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</si>
  <si>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</si>
  <si>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</si>
  <si>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</si>
  <si>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</si>
  <si>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</si>
  <si>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</si>
  <si>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</si>
  <si>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</si>
  <si>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</si>
  <si>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</si>
  <si>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</si>
  <si>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</si>
  <si>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</si>
  <si>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</si>
  <si>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</si>
  <si>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</si>
  <si>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</si>
  <si>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</si>
  <si>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</si>
  <si>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</si>
  <si>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</si>
  <si>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</si>
  <si>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</si>
  <si>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</si>
  <si>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</si>
  <si>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</si>
  <si>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</si>
  <si>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</si>
  <si>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</si>
  <si>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</si>
  <si>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</si>
  <si>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</si>
  <si>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</si>
  <si>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</si>
  <si>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</si>
  <si>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</si>
  <si>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</si>
  <si>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</si>
  <si>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</si>
  <si>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</si>
  <si>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</si>
  <si>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</si>
  <si>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</si>
  <si>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</si>
  <si>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</si>
  <si>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</si>
  <si>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</si>
  <si>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</si>
  <si>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</si>
  <si>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</si>
  <si>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</si>
  <si>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</si>
  <si>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</si>
  <si>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</si>
  <si>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</si>
  <si>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</si>
  <si>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</si>
  <si>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</si>
  <si>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</si>
  <si>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</si>
  <si>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</si>
  <si>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</si>
  <si>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</si>
  <si>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</si>
  <si>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</si>
  <si>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</si>
  <si>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</si>
  <si>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</si>
  <si>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</si>
  <si>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</si>
  <si>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</si>
  <si>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</si>
  <si>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</si>
  <si>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</si>
  <si>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</si>
  <si>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</si>
  <si>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</si>
  <si>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</si>
  <si>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</si>
  <si>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</si>
  <si>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</si>
  <si>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</si>
  <si>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</si>
  <si>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</si>
  <si>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</si>
  <si>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</si>
  <si>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</si>
  <si>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</si>
  <si>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</si>
  <si>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</si>
  <si>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</si>
  <si>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</si>
  <si>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</si>
  <si>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</si>
  <si>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</si>
  <si>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</si>
  <si>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</si>
  <si>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</si>
  <si>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</si>
  <si>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</si>
  <si>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</si>
  <si>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</si>
  <si>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</si>
  <si>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</si>
  <si>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</si>
  <si>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</si>
  <si>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</si>
  <si>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</si>
  <si>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</si>
  <si>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</si>
  <si>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</si>
  <si>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</si>
  <si>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</si>
  <si>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</si>
  <si>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</si>
  <si>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</si>
  <si>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</si>
  <si>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</si>
  <si>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</si>
  <si>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</si>
  <si>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</si>
  <si>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</si>
  <si>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</si>
  <si>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</si>
  <si>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</si>
  <si>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</si>
  <si>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</si>
  <si>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</si>
  <si>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</si>
  <si>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</si>
  <si>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</si>
  <si>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</si>
  <si>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</si>
  <si>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</si>
  <si>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</si>
  <si>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</si>
  <si>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</si>
  <si>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</si>
  <si>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</si>
  <si>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</si>
  <si>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</si>
  <si>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</si>
  <si>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</si>
  <si>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</si>
  <si>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</si>
  <si>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</si>
  <si>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</si>
  <si>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</si>
  <si>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</si>
  <si>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</si>
  <si>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</si>
  <si>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</si>
  <si>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</si>
  <si>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</si>
  <si>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</si>
  <si>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</si>
  <si>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</si>
  <si>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</si>
  <si>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</si>
  <si>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</si>
  <si>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</si>
  <si>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</si>
  <si>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</si>
  <si>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</si>
  <si>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</si>
  <si>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</si>
  <si>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</si>
  <si>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</si>
  <si>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</si>
  <si>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</si>
  <si>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</si>
  <si>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</si>
  <si>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</si>
  <si>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</si>
  <si>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</si>
  <si>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</si>
  <si>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</si>
  <si>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</si>
  <si>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</si>
  <si>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</si>
  <si>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</si>
  <si>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</si>
  <si>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</si>
  <si>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</si>
  <si>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</si>
  <si>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</si>
  <si>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</si>
  <si>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</si>
  <si>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</si>
  <si>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</si>
  <si>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</si>
  <si>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</si>
  <si>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</si>
  <si>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</si>
  <si>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</si>
  <si>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</si>
  <si>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</si>
  <si>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</si>
  <si>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</si>
  <si>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</si>
  <si>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</si>
  <si>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</si>
  <si>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</si>
  <si>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</si>
  <si>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</si>
  <si>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</si>
  <si>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</si>
  <si>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</si>
  <si>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</si>
  <si>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</si>
  <si>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</si>
  <si>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</si>
  <si>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</si>
  <si>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</si>
  <si>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</si>
  <si>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</si>
  <si>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</si>
  <si>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</si>
  <si>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</si>
  <si>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</si>
  <si>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</si>
  <si>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</si>
  <si>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</si>
  <si>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</si>
  <si>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</si>
  <si>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</si>
  <si>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</si>
  <si>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</si>
  <si>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</si>
  <si>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</si>
  <si>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</si>
  <si>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</si>
  <si>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</si>
  <si>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</si>
  <si>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</si>
  <si>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</si>
  <si>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</si>
  <si>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</si>
  <si>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</si>
  <si>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</si>
  <si>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</si>
  <si>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</si>
  <si>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</si>
  <si>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</si>
  <si>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</si>
  <si>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</si>
  <si>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</si>
  <si>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</si>
  <si>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</si>
  <si>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</si>
  <si>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</si>
  <si>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</si>
  <si>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</si>
  <si>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</si>
  <si>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</si>
  <si>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</si>
  <si>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</si>
  <si>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</si>
  <si>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</si>
  <si>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</si>
  <si>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</si>
  <si>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</si>
  <si>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</si>
  <si>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</si>
  <si>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</si>
  <si>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</si>
  <si>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</si>
  <si>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</si>
  <si>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</si>
  <si>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</si>
  <si>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</si>
  <si>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</si>
  <si>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</si>
  <si>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</si>
  <si>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</si>
  <si>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</si>
  <si>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</si>
  <si>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</si>
  <si>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</si>
  <si>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</si>
  <si>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</si>
  <si>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</si>
  <si>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</si>
  <si>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</si>
  <si>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</si>
  <si>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</si>
  <si>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</si>
  <si>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</si>
  <si>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</si>
  <si>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</si>
  <si>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</si>
  <si>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</si>
  <si>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</si>
  <si>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</si>
  <si>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</si>
  <si>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</si>
  <si>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</si>
  <si>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</si>
  <si>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</si>
  <si>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</si>
  <si>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</si>
  <si>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</si>
  <si>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</si>
  <si>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</si>
  <si>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</si>
  <si>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</si>
  <si>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</si>
  <si>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</si>
  <si>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</si>
  <si>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</si>
  <si>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</si>
  <si>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</si>
  <si>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</si>
  <si>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</si>
  <si>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</si>
  <si>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</si>
  <si>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</si>
  <si>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</si>
  <si>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</si>
  <si>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</si>
  <si>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</si>
  <si>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</si>
  <si>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</si>
  <si>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</si>
  <si>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</si>
  <si>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</si>
  <si>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</si>
  <si>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</si>
  <si>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</si>
  <si>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</si>
  <si>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</si>
  <si>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</si>
  <si>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</si>
  <si>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</si>
  <si>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</si>
  <si>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</si>
  <si>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</si>
  <si>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</si>
  <si>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</si>
  <si>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</si>
  <si>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</si>
  <si>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</si>
  <si>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</si>
  <si>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</si>
  <si>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</si>
  <si>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</si>
  <si>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</si>
  <si>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</si>
  <si>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</si>
  <si>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</si>
  <si>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</si>
  <si>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</si>
  <si>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</si>
  <si>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</si>
  <si>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</si>
  <si>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</si>
  <si>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</si>
  <si>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</si>
  <si>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</si>
  <si>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</si>
  <si>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</si>
  <si>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</si>
  <si>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</si>
  <si>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</si>
  <si>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</si>
  <si>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</si>
  <si>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</si>
  <si>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</si>
  <si>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</si>
  <si>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</si>
  <si>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</si>
  <si>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</si>
  <si>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</si>
  <si>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</si>
  <si>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</si>
  <si>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</si>
  <si>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</si>
  <si>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</si>
  <si>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</si>
  <si>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</si>
  <si>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</si>
  <si>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</si>
  <si>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</si>
  <si>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</si>
  <si>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</si>
  <si>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</si>
  <si>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</si>
  <si>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</si>
  <si>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</si>
  <si>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</si>
  <si>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</si>
  <si>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</si>
  <si>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</si>
  <si>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</si>
  <si>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</si>
  <si>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</si>
  <si>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</si>
  <si>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</si>
  <si>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</si>
  <si>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</si>
  <si>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</si>
  <si>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</si>
  <si>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</si>
  <si>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</si>
  <si>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</si>
  <si>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</si>
  <si>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</si>
  <si>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</si>
  <si>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</si>
  <si>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</si>
  <si>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</si>
  <si>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</si>
  <si>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</si>
  <si>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</si>
  <si>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</si>
  <si>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</si>
  <si>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</si>
  <si>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</si>
  <si>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</si>
  <si>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</si>
  <si>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</si>
  <si>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</si>
  <si>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</si>
  <si>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</si>
  <si>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</si>
  <si>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</si>
  <si>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</si>
  <si>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</si>
  <si>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</si>
  <si>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</si>
  <si>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</si>
  <si>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</si>
  <si>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</si>
  <si>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</si>
  <si>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</si>
  <si>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</si>
  <si>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</si>
  <si>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</si>
  <si>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</si>
  <si>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</si>
  <si>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</si>
  <si>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</si>
  <si>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</si>
  <si>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</si>
  <si>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</si>
  <si>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</si>
  <si>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</si>
  <si>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</si>
  <si>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</si>
  <si>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</si>
  <si>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</si>
  <si>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</si>
  <si>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</si>
  <si>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</si>
  <si>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</si>
  <si>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</si>
  <si>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</si>
  <si>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</si>
  <si>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</si>
  <si>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</si>
  <si>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</si>
  <si>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</si>
  <si>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</si>
  <si>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</si>
  <si>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</si>
  <si>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</si>
  <si>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</si>
  <si>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</si>
  <si>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</si>
  <si>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</si>
  <si>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</si>
  <si>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</si>
  <si>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</si>
  <si>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</si>
  <si>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</si>
  <si>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</si>
  <si>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</si>
  <si>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</si>
  <si>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</si>
  <si>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</si>
  <si>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</si>
  <si>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</si>
  <si>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</si>
  <si>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</si>
  <si>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</si>
  <si>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</si>
  <si>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</si>
  <si>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</si>
  <si>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</si>
  <si>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</si>
  <si>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</si>
  <si>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</si>
  <si>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</si>
  <si>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</si>
  <si>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</si>
  <si>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</si>
  <si>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</si>
  <si>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</si>
  <si>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</si>
  <si>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</si>
  <si>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</si>
  <si>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</si>
  <si>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</si>
  <si>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</si>
  <si>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</si>
  <si>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</si>
  <si>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</si>
  <si>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</si>
  <si>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</si>
  <si>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</si>
  <si>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</si>
  <si>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</si>
  <si>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</si>
  <si>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</si>
  <si>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</si>
  <si>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</si>
  <si>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</si>
  <si>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</si>
  <si>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</si>
  <si>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</si>
  <si>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</si>
  <si>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</si>
  <si>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</si>
  <si>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</si>
  <si>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</si>
  <si>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</si>
  <si>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</si>
  <si>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</si>
  <si>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</si>
  <si>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</si>
  <si>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</si>
  <si>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</si>
  <si>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</si>
  <si>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</si>
  <si>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</si>
  <si>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</si>
  <si>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</si>
  <si>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</si>
  <si>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</si>
  <si>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</si>
  <si>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</si>
  <si>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</si>
  <si>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</si>
  <si>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</si>
  <si>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</si>
  <si>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</si>
  <si>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</si>
  <si>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</si>
  <si>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</si>
  <si>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</si>
  <si>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</si>
  <si>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</si>
  <si>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</si>
  <si>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</si>
  <si>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</si>
  <si>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</si>
  <si>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</si>
  <si>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</si>
  <si>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</si>
  <si>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</si>
  <si>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</si>
  <si>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</si>
  <si>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</si>
  <si>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</si>
  <si>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</si>
  <si>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</si>
  <si>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</si>
  <si>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</si>
  <si>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</si>
  <si>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</si>
  <si>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</si>
  <si>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</si>
  <si>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</si>
  <si>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</si>
  <si>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</si>
  <si>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</si>
  <si>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</si>
  <si>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</si>
  <si>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</si>
  <si>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</si>
  <si>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</si>
  <si>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</si>
  <si>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</si>
  <si>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</si>
  <si>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</si>
  <si>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</si>
  <si>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</si>
  <si>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</si>
  <si>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</si>
  <si>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</si>
  <si>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</si>
  <si>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</si>
  <si>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</si>
  <si>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</si>
  <si>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</si>
  <si>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</si>
  <si>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</si>
  <si>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</si>
  <si>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</si>
  <si>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</si>
  <si>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</si>
  <si>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</si>
  <si>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</si>
  <si>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</si>
  <si>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</si>
  <si>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</si>
  <si>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</si>
  <si>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</si>
  <si>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</si>
  <si>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</si>
  <si>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</si>
  <si>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</si>
  <si>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</si>
  <si>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</si>
  <si>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</si>
  <si>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</si>
  <si>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</si>
  <si>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</si>
  <si>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</si>
  <si>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</si>
  <si>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</si>
  <si>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</si>
  <si>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</si>
  <si>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</si>
  <si>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</si>
  <si>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</si>
  <si>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</si>
  <si>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</si>
  <si>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</si>
  <si>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</si>
  <si>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</si>
  <si>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</si>
  <si>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</si>
  <si>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</si>
  <si>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</si>
  <si>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</si>
  <si>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</si>
  <si>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</si>
  <si>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</si>
  <si>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</si>
  <si>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</si>
  <si>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</si>
  <si>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</si>
  <si>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</si>
  <si>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</si>
  <si>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</si>
  <si>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</si>
  <si>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</si>
  <si>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</si>
  <si>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</si>
  <si>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</si>
  <si>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</si>
  <si>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</si>
  <si>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</si>
  <si>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</si>
  <si>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</si>
  <si>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</si>
  <si>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</si>
  <si>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</si>
  <si>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</si>
  <si>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</si>
  <si>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</si>
  <si>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</si>
  <si>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</si>
  <si>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</si>
  <si>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</si>
  <si>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</si>
  <si>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</si>
  <si>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</si>
  <si>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</si>
  <si>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</si>
  <si>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</si>
  <si>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</si>
  <si>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</si>
  <si>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</si>
  <si>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</si>
  <si>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</si>
  <si>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</si>
  <si>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</si>
  <si>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</si>
  <si>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</si>
  <si>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</si>
  <si>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</si>
  <si>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</si>
  <si>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</si>
  <si>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</si>
  <si>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</si>
  <si>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</si>
  <si>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</si>
  <si>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</si>
  <si>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</si>
  <si>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</si>
  <si>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</si>
  <si>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</si>
  <si>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</si>
  <si>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</si>
  <si>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</si>
  <si>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</si>
  <si>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</si>
  <si>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</si>
  <si>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</si>
  <si>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</si>
  <si>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</si>
  <si>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</si>
  <si>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</si>
  <si>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</si>
  <si>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</si>
  <si>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</si>
  <si>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</si>
  <si>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</si>
  <si>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</si>
  <si>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</si>
  <si>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</si>
  <si>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</si>
  <si>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</si>
  <si>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</si>
  <si>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</si>
  <si>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</si>
  <si>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</si>
  <si>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</si>
  <si>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</si>
  <si>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</si>
  <si>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</si>
  <si>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</si>
  <si>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</si>
  <si>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</si>
  <si>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</si>
  <si>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</si>
  <si>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</si>
  <si>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</si>
  <si>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</si>
  <si>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</si>
  <si>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</si>
  <si>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</si>
  <si>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</si>
  <si>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</si>
  <si>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</si>
  <si>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</si>
  <si>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</si>
  <si>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</si>
  <si>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</si>
  <si>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</si>
  <si>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</si>
  <si>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</si>
  <si>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</si>
  <si>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</si>
  <si>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</si>
  <si>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</si>
  <si>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</si>
  <si>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</si>
  <si>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</si>
  <si>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</si>
  <si>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</si>
  <si>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</si>
  <si>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</si>
  <si>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</si>
  <si>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</si>
  <si>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</si>
  <si>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</si>
  <si>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</si>
  <si>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</si>
  <si>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</si>
  <si>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</si>
  <si>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</si>
  <si>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</si>
  <si>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</si>
  <si>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</si>
  <si>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</si>
  <si>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</si>
  <si>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</si>
  <si>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</si>
  <si>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</si>
  <si>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</si>
  <si>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</si>
  <si>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</si>
  <si>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</si>
  <si>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</si>
  <si>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</si>
  <si>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</si>
  <si>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</si>
  <si>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</si>
  <si>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</si>
  <si>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</si>
  <si>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</si>
  <si>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</si>
  <si>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</si>
  <si>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</si>
  <si>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</si>
  <si>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</si>
  <si>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</si>
  <si>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</si>
  <si>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</si>
  <si>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</si>
  <si>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</si>
  <si>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</si>
  <si>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</si>
  <si>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</si>
  <si>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</si>
  <si>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</si>
  <si>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</si>
  <si>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</si>
  <si>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</si>
  <si>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</si>
  <si>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</si>
  <si>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</si>
  <si>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</si>
  <si>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</si>
  <si>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</si>
  <si>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</si>
  <si>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</si>
  <si>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</si>
  <si>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</si>
  <si>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</si>
  <si>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</si>
  <si>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</si>
  <si>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</si>
  <si>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</si>
  <si>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</si>
  <si>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</si>
  <si>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</si>
  <si>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</si>
  <si>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</si>
  <si>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</si>
  <si>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</si>
  <si>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</si>
  <si>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</si>
  <si>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</si>
  <si>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</si>
  <si>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</si>
  <si>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</si>
  <si>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</si>
  <si>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</si>
  <si>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</si>
  <si>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</si>
  <si>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</si>
  <si>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</si>
  <si>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</si>
  <si>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</si>
  <si>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</si>
  <si>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</si>
  <si>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</si>
  <si>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</si>
  <si>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</si>
  <si>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</si>
  <si>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</si>
  <si>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</si>
  <si>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</si>
  <si>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</si>
  <si>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</si>
  <si>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</si>
  <si>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</si>
  <si>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</si>
  <si>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</si>
  <si>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</si>
  <si>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</si>
  <si>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</si>
  <si>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</si>
  <si>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</si>
  <si>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</si>
  <si>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</si>
  <si>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</si>
  <si>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</si>
  <si>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</si>
  <si>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</si>
  <si>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</si>
  <si>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</si>
  <si>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</si>
  <si>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</si>
  <si>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</si>
  <si>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</si>
  <si>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</si>
  <si>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</si>
  <si>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</si>
  <si>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</si>
  <si>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</si>
  <si>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</si>
  <si>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</si>
  <si>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</si>
  <si>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</si>
  <si>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</si>
  <si>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</si>
  <si>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</si>
  <si>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</si>
  <si>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</si>
  <si>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</si>
  <si>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</si>
  <si>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</si>
  <si>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</si>
  <si>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</si>
  <si>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</si>
  <si>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</si>
  <si>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</si>
  <si>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</si>
  <si>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</si>
  <si>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</si>
  <si>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</si>
  <si>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</si>
  <si>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</si>
  <si>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</si>
  <si>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</si>
  <si>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</si>
  <si>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</si>
  <si>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</si>
  <si>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</si>
  <si>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</si>
  <si>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</si>
  <si>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</si>
  <si>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</si>
  <si>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</si>
  <si>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</si>
  <si>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</si>
  <si>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</si>
  <si>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</si>
  <si>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</si>
  <si>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</si>
  <si>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</si>
  <si>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</si>
  <si>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</si>
  <si>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</si>
  <si>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</si>
  <si>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</si>
  <si>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</si>
  <si>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</si>
  <si>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</si>
  <si>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</si>
  <si>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</si>
  <si>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</si>
  <si>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</si>
  <si>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</si>
  <si>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</si>
  <si>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</si>
  <si>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</si>
  <si>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</si>
  <si>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</si>
  <si>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</si>
  <si>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</si>
  <si>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</si>
  <si>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</si>
  <si>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</si>
  <si>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</si>
  <si>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</si>
  <si>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</si>
  <si>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</si>
  <si>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</si>
  <si>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</si>
  <si>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</si>
  <si>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</si>
  <si>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</si>
  <si>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</si>
  <si>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</si>
  <si>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</si>
  <si>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</si>
  <si>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</si>
  <si>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</si>
  <si>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</si>
  <si>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</si>
  <si>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</si>
  <si>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</si>
  <si>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</si>
  <si>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</si>
  <si>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</si>
  <si>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</si>
  <si>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</si>
  <si>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</si>
  <si>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</si>
  <si>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</si>
  <si>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</si>
  <si>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</si>
  <si>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</si>
  <si>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</si>
  <si>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</si>
  <si>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</si>
  <si>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</si>
  <si>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</si>
  <si>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</si>
  <si>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</si>
  <si>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</si>
  <si>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</si>
  <si>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</si>
  <si>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</si>
  <si>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</si>
  <si>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</si>
  <si>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</si>
  <si>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</si>
  <si>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</si>
  <si>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</si>
  <si>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</si>
  <si>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</si>
  <si>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</si>
  <si>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</si>
  <si>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</si>
  <si>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</si>
  <si>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</si>
  <si>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</si>
  <si>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</si>
  <si>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</si>
  <si>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</si>
  <si>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</si>
  <si>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</si>
  <si>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</si>
  <si>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</si>
  <si>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</si>
  <si>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</si>
  <si>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</si>
  <si>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</si>
  <si>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</si>
  <si>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</si>
  <si>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</si>
  <si>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</si>
  <si>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</si>
  <si>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</si>
  <si>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</si>
  <si>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</si>
  <si>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</si>
  <si>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</si>
  <si>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</si>
  <si>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</si>
  <si>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</si>
  <si>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</si>
  <si>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</si>
  <si>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</si>
  <si>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</si>
  <si>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</si>
  <si>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</si>
  <si>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</si>
  <si>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</si>
  <si>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</si>
  <si>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</si>
  <si>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</si>
  <si>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</si>
  <si>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</si>
  <si>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</si>
  <si>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</si>
  <si>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</si>
  <si>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</si>
  <si>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</si>
  <si>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</si>
  <si>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</si>
  <si>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</si>
  <si>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</si>
  <si>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</si>
  <si>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</si>
  <si>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</si>
  <si>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</si>
  <si>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</si>
  <si>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</si>
  <si>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</si>
  <si>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</si>
  <si>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</si>
  <si>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</si>
  <si>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</si>
  <si>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</si>
  <si>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</si>
  <si>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</si>
  <si>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</si>
  <si>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</si>
  <si>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</si>
  <si>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</si>
  <si>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</si>
  <si>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</si>
  <si>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</si>
  <si>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</si>
  <si>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</si>
  <si>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</si>
  <si>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</si>
  <si>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</si>
  <si>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</si>
  <si>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</si>
  <si>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</si>
  <si>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</si>
  <si>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</si>
  <si>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</si>
  <si>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</si>
  <si>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</si>
  <si>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</si>
  <si>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</si>
  <si>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</si>
  <si>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</si>
  <si>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</si>
  <si>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</si>
  <si>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</si>
  <si>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</si>
  <si>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</si>
  <si>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</si>
  <si>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</si>
  <si>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</si>
  <si>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</si>
  <si>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</si>
  <si>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</si>
  <si>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</si>
  <si>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</si>
  <si>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</si>
  <si>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</si>
  <si>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</si>
  <si>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</si>
  <si>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</si>
  <si>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</si>
  <si>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</si>
  <si>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</si>
  <si>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</si>
  <si>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</si>
  <si>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</si>
  <si>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</si>
  <si>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</si>
  <si>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</si>
  <si>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</si>
  <si>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</si>
  <si>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</si>
  <si>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</si>
  <si>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</si>
  <si>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</si>
  <si>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</si>
  <si>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</si>
  <si>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</si>
  <si>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</si>
  <si>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</si>
  <si>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</si>
  <si>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</si>
  <si>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</si>
  <si>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</si>
  <si>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</si>
  <si>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</si>
  <si>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</si>
  <si>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</si>
  <si>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</si>
  <si>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</si>
  <si>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</si>
  <si>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</si>
  <si>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</si>
  <si>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</si>
  <si>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</si>
  <si>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</si>
  <si>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</si>
  <si>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</si>
  <si>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</si>
  <si>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</si>
  <si>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</si>
  <si>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</si>
  <si>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</si>
  <si>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</si>
  <si>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</si>
  <si>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</si>
  <si>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</si>
  <si>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</si>
  <si>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</si>
  <si>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</si>
  <si>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</si>
  <si>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</si>
  <si>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</si>
  <si>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</si>
  <si>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</si>
  <si>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</si>
  <si>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</si>
  <si>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</si>
  <si>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</si>
  <si>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</si>
  <si>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</si>
  <si>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</si>
  <si>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</si>
  <si>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</si>
  <si>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</si>
  <si>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</si>
  <si>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</si>
  <si>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</si>
  <si>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</si>
  <si>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</si>
  <si>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</si>
  <si>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</si>
  <si>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</si>
  <si>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</si>
  <si>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</si>
  <si>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</si>
  <si>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</si>
  <si>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</si>
  <si>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</si>
  <si>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</si>
  <si>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</si>
  <si>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</si>
  <si>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</si>
  <si>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</si>
  <si>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</si>
  <si>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</si>
  <si>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</si>
  <si>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</si>
  <si>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</si>
  <si>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</si>
  <si>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</si>
  <si>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</si>
  <si>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</si>
  <si>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</si>
  <si>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</si>
  <si>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</si>
  <si>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</si>
  <si>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</si>
  <si>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</si>
  <si>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</si>
  <si>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</si>
  <si>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</si>
  <si>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</si>
  <si>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</si>
  <si>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</si>
  <si>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</si>
  <si>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</si>
  <si>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</si>
  <si>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</si>
  <si>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</si>
  <si>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</si>
  <si>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</si>
  <si>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</si>
  <si>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</si>
  <si>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</si>
  <si>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</si>
  <si>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</si>
  <si>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</si>
  <si>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</si>
  <si>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</si>
  <si>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</si>
  <si>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</si>
  <si>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</si>
  <si>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</si>
  <si>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</si>
  <si>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</si>
  <si>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</si>
  <si>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</si>
  <si>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</si>
  <si>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</si>
  <si>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</si>
  <si>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</si>
  <si>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</si>
  <si>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</si>
  <si>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</si>
  <si>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</si>
  <si>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</si>
  <si>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</si>
  <si>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</si>
  <si>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</si>
  <si>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</si>
  <si>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</si>
  <si>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</si>
  <si>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</si>
  <si>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</si>
  <si>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</si>
  <si>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</si>
  <si>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</si>
  <si>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</si>
  <si>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</si>
  <si>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</si>
  <si>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</si>
  <si>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</si>
  <si>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</si>
  <si>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</si>
  <si>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</si>
  <si>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</si>
  <si>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</si>
  <si>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</si>
  <si>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</si>
  <si>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</si>
  <si>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</si>
  <si>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</si>
  <si>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</si>
  <si>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</si>
  <si>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</si>
  <si>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</si>
  <si>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</si>
  <si>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</si>
  <si>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</si>
  <si>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</si>
  <si>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</si>
  <si>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</si>
  <si>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</si>
  <si>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</si>
  <si>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</si>
  <si>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</si>
  <si>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</si>
  <si>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</si>
  <si>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</si>
  <si>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</si>
  <si>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</si>
  <si>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</si>
  <si>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</si>
  <si>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</si>
  <si>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</si>
  <si>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</si>
  <si>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</si>
  <si>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</si>
  <si>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</si>
  <si>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</si>
  <si>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</si>
  <si>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</si>
  <si>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</si>
  <si>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</si>
  <si>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</si>
  <si>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</si>
  <si>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</si>
  <si>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</si>
  <si>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</si>
  <si>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</si>
  <si>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</si>
  <si>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</si>
  <si>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</si>
  <si>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</si>
  <si>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</si>
  <si>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</si>
  <si>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</si>
  <si>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</si>
  <si>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</si>
  <si>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</si>
  <si>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</si>
  <si>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</si>
  <si>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</si>
  <si>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</si>
  <si>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</si>
  <si>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</si>
  <si>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</si>
  <si>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</si>
  <si>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</si>
  <si>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</si>
  <si>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</si>
  <si>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</si>
  <si>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</si>
  <si>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</si>
  <si>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</si>
  <si>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</si>
  <si>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</si>
  <si>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</si>
  <si>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</si>
  <si>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</si>
  <si>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</si>
  <si>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</si>
  <si>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</si>
  <si>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</si>
  <si>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</si>
  <si>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</si>
  <si>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</si>
  <si>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</si>
  <si>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</si>
  <si>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</si>
  <si>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</si>
  <si>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</si>
  <si>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</si>
  <si>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</si>
  <si>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</si>
  <si>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</si>
  <si>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</si>
  <si>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</si>
  <si>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</si>
  <si>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</si>
  <si>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</si>
  <si>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</si>
  <si>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</si>
  <si>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</si>
  <si>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</si>
  <si>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</si>
  <si>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</si>
  <si>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</si>
  <si>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</si>
  <si>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</si>
  <si>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</si>
  <si>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</si>
  <si>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</si>
  <si>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</si>
  <si>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</si>
  <si>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</si>
  <si>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</si>
  <si>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</si>
  <si>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</si>
  <si>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</si>
  <si>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</si>
  <si>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</si>
  <si>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</si>
  <si>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</si>
  <si>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</si>
  <si>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</si>
  <si>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</si>
  <si>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</si>
  <si>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</si>
  <si>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</si>
  <si>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</si>
  <si>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</si>
  <si>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</si>
  <si>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</si>
  <si>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</si>
  <si>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</si>
  <si>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</si>
  <si>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</si>
  <si>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</si>
  <si>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</si>
  <si>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</si>
  <si>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</si>
  <si>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</si>
  <si>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</si>
  <si>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</si>
  <si>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</si>
  <si>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</si>
  <si>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</si>
  <si>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</si>
  <si>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</si>
  <si>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</si>
  <si>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</si>
  <si>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</si>
  <si>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</si>
  <si>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</si>
  <si>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</si>
  <si>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</si>
  <si>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</si>
  <si>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</si>
  <si>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</si>
  <si>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</si>
  <si>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</si>
  <si>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</si>
  <si>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</si>
  <si>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</si>
  <si>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</si>
  <si>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</si>
  <si>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</si>
  <si>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</si>
  <si>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</si>
  <si>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</si>
  <si>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</si>
  <si>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</si>
  <si>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</si>
  <si>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</si>
  <si>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</si>
  <si>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</si>
  <si>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</si>
  <si>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</si>
  <si>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</si>
  <si>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</si>
  <si>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</si>
  <si>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</si>
  <si>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</si>
  <si>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</si>
  <si>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</si>
  <si>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</si>
  <si>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</si>
  <si>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</si>
  <si>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</si>
  <si>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</si>
  <si>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</si>
  <si>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</si>
  <si>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</si>
  <si>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</si>
  <si>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</si>
  <si>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</si>
  <si>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</si>
  <si>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</si>
  <si>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</si>
  <si>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</si>
  <si>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</si>
  <si>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</si>
  <si>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</si>
  <si>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</si>
  <si>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</si>
  <si>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</si>
  <si>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</si>
  <si>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</si>
  <si>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</si>
  <si>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</si>
  <si>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</si>
  <si>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</si>
  <si>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</si>
  <si>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</si>
  <si>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</si>
  <si>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</si>
  <si>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</si>
  <si>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</si>
  <si>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</si>
  <si>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</si>
  <si>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</si>
  <si>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</si>
  <si>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</si>
  <si>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</si>
  <si>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</si>
  <si>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</si>
  <si>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</si>
  <si>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</si>
  <si>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</si>
  <si>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</si>
  <si>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</si>
  <si>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</si>
  <si>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</si>
  <si>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</si>
  <si>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</si>
  <si>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</si>
  <si>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</si>
  <si>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</si>
  <si>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</si>
  <si>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</si>
  <si>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</si>
  <si>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</si>
  <si>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</si>
  <si>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</si>
  <si>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</si>
  <si>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</si>
  <si>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</si>
  <si>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</si>
  <si>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</si>
  <si>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</si>
  <si>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</si>
  <si>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</si>
  <si>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</si>
  <si>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</si>
  <si>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</si>
  <si>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</si>
  <si>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</si>
  <si>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</si>
  <si>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</si>
  <si>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</si>
  <si>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</si>
  <si>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</si>
  <si>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</si>
  <si>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</si>
  <si>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</si>
  <si>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</si>
  <si>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</si>
  <si>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</si>
  <si>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</si>
  <si>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</si>
  <si>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</si>
  <si>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</si>
  <si>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</si>
  <si>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</si>
  <si>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</si>
  <si>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</si>
  <si>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</si>
  <si>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</si>
  <si>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</si>
  <si>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</si>
  <si>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</si>
  <si>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</si>
  <si>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</si>
  <si>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</si>
  <si>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</si>
  <si>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</si>
  <si>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</si>
  <si>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</si>
  <si>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</si>
  <si>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</si>
  <si>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</si>
  <si>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</si>
  <si>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</si>
  <si>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</si>
  <si>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</si>
  <si>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</si>
  <si>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</si>
  <si>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</si>
  <si>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</si>
  <si>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</si>
  <si>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</si>
  <si>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</si>
  <si>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</si>
  <si>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</si>
  <si>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</si>
  <si>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</si>
  <si>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</si>
  <si>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</si>
  <si>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</si>
  <si>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</si>
  <si>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</si>
  <si>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</si>
  <si>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</si>
  <si>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</si>
  <si>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</si>
  <si>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</si>
  <si>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</si>
  <si>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</si>
  <si>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</si>
  <si>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</si>
  <si>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</si>
  <si>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</si>
  <si>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</si>
  <si>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</si>
  <si>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</si>
  <si>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</si>
  <si>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</si>
  <si>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</si>
  <si>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</si>
  <si>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</si>
  <si>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</si>
  <si>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</si>
  <si>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</si>
  <si>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</si>
  <si>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</si>
  <si>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</si>
  <si>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</si>
  <si>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</si>
  <si>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</si>
  <si>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</si>
  <si>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</si>
  <si>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</si>
  <si>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</si>
  <si>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</si>
  <si>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</si>
  <si>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</si>
  <si>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</si>
  <si>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</si>
  <si>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</si>
  <si>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</si>
  <si>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</si>
  <si>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</si>
  <si>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</si>
  <si>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</si>
  <si>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</si>
  <si>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</si>
  <si>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</si>
  <si>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</si>
  <si>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</si>
  <si>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</si>
  <si>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</si>
  <si>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</si>
  <si>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</si>
  <si>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</si>
  <si>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</si>
  <si>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</si>
  <si>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</si>
  <si>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</si>
  <si>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</si>
  <si>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</si>
  <si>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</si>
  <si>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</si>
  <si>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</si>
  <si>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</si>
  <si>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</si>
  <si>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</si>
  <si>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</si>
  <si>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</si>
  <si>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</si>
  <si>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</si>
  <si>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</si>
  <si>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</si>
  <si>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</si>
  <si>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</si>
  <si>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</si>
  <si>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</si>
  <si>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</si>
  <si>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</si>
  <si>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</si>
  <si>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</si>
  <si>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</si>
  <si>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</si>
  <si>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</si>
  <si>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</si>
  <si>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</si>
  <si>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</si>
  <si>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</si>
  <si>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</si>
  <si>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</si>
  <si>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</si>
  <si>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</si>
  <si>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</si>
  <si>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</si>
  <si>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</si>
  <si>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</si>
  <si>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</si>
  <si>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</si>
  <si>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</si>
  <si>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</si>
  <si>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</si>
  <si>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</si>
  <si>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</si>
  <si>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</si>
  <si>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</si>
  <si>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</si>
  <si>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</si>
  <si>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</si>
  <si>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</si>
  <si>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</si>
  <si>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</si>
  <si>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</si>
  <si>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</si>
  <si>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</si>
  <si>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</si>
  <si>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</si>
  <si>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</si>
  <si>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</si>
  <si>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</si>
  <si>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</si>
  <si>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</si>
  <si>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</si>
  <si>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</si>
  <si>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</si>
  <si>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</si>
  <si>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</si>
  <si>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</si>
  <si>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</si>
  <si>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</si>
  <si>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</si>
  <si>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</si>
  <si>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</si>
  <si>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</si>
  <si>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</si>
  <si>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</si>
  <si>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</si>
  <si>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</si>
  <si>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</si>
  <si>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</si>
  <si>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</si>
  <si>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</si>
  <si>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</si>
  <si>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</si>
  <si>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</si>
  <si>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</si>
  <si>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</si>
  <si>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</si>
  <si>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</si>
  <si>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</si>
  <si>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</si>
  <si>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</si>
  <si>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</si>
  <si>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</si>
  <si>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</si>
  <si>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</si>
  <si>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</si>
  <si>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</si>
  <si>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</si>
  <si>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</si>
  <si>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</si>
  <si>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</si>
  <si>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</si>
  <si>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</si>
  <si>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</si>
  <si>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</si>
  <si>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</si>
  <si>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</si>
  <si>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</si>
  <si>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</si>
  <si>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</si>
  <si>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</si>
  <si>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</si>
  <si>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</si>
  <si>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</si>
  <si>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</si>
  <si>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</si>
  <si>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</si>
  <si>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</si>
  <si>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</si>
  <si>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</si>
  <si>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</si>
  <si>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</si>
  <si>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</si>
  <si>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</si>
  <si>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</si>
  <si>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</si>
  <si>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</si>
  <si>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</si>
  <si>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</si>
  <si>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</si>
  <si>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</si>
  <si>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</si>
  <si>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</si>
  <si>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</si>
  <si>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</si>
  <si>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</si>
  <si>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</si>
  <si>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</si>
  <si>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</si>
  <si>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</si>
  <si>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</si>
  <si>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</si>
  <si>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</si>
  <si>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</si>
  <si>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</si>
  <si>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</si>
  <si>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</si>
  <si>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</si>
  <si>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</si>
  <si>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</si>
  <si>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</si>
  <si>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</si>
  <si>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</si>
  <si>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</si>
  <si>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</si>
  <si>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</si>
  <si>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</si>
  <si>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</si>
  <si>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</si>
  <si>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</si>
  <si>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</si>
  <si>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</si>
  <si>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</si>
  <si>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</si>
  <si>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</si>
  <si>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</si>
  <si>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</si>
  <si>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</si>
  <si>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</si>
  <si>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</si>
  <si>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</si>
  <si>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</si>
  <si>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</si>
  <si>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</si>
  <si>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</si>
  <si>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</si>
  <si>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</si>
  <si>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</si>
  <si>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</si>
  <si>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</si>
  <si>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</si>
  <si>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</si>
  <si>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</si>
  <si>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</si>
  <si>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</si>
  <si>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</si>
  <si>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</si>
  <si>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</si>
  <si>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</si>
  <si>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</si>
  <si>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</si>
  <si>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</si>
  <si>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</si>
  <si>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</si>
  <si>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</si>
  <si>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</si>
  <si>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</si>
  <si>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</si>
  <si>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</si>
  <si>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</si>
  <si>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</si>
  <si>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</si>
  <si>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</si>
  <si>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</si>
  <si>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</si>
  <si>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</si>
  <si>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</si>
  <si>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</si>
  <si>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</si>
  <si>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</si>
  <si>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</si>
  <si>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</si>
  <si>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</si>
  <si>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</si>
  <si>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</si>
  <si>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</si>
  <si>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</si>
  <si>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</si>
  <si>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</si>
  <si>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</si>
  <si>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</si>
  <si>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</si>
  <si>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</si>
  <si>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</si>
  <si>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</si>
  <si>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</si>
  <si>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</si>
  <si>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</si>
  <si>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</si>
  <si>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</si>
  <si>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</si>
  <si>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</si>
  <si>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</si>
  <si>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</si>
  <si>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</si>
  <si>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</si>
  <si>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</si>
  <si>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</si>
  <si>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</si>
  <si>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</si>
  <si>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</si>
  <si>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</si>
  <si>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</si>
  <si>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</si>
  <si>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</si>
  <si>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</si>
  <si>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</si>
  <si>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</si>
  <si>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</si>
  <si>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</si>
  <si>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</si>
  <si>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</si>
  <si>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</si>
  <si>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</si>
  <si>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</si>
  <si>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</si>
  <si>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</si>
  <si>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</si>
  <si>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</si>
  <si>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</si>
  <si>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</si>
  <si>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</si>
  <si>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</si>
  <si>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</si>
  <si>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</si>
  <si>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</si>
  <si>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</si>
  <si>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</si>
  <si>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</si>
  <si>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</si>
  <si>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</si>
  <si>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</si>
  <si>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</si>
  <si>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</si>
  <si>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</si>
  <si>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</si>
  <si>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</si>
  <si>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</si>
  <si>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</si>
  <si>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</si>
  <si>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</si>
  <si>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</si>
  <si>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</si>
  <si>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</si>
  <si>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</si>
  <si>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</si>
  <si>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</si>
  <si>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</si>
  <si>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</si>
  <si>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</si>
  <si>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</si>
  <si>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</si>
  <si>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</si>
  <si>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</si>
  <si>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</si>
  <si>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</si>
  <si>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</si>
  <si>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</si>
  <si>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</si>
  <si>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</si>
  <si>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</si>
  <si>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</si>
  <si>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</si>
  <si>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</si>
  <si>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</si>
  <si>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</si>
  <si>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</si>
  <si>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</si>
  <si>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</si>
  <si>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</si>
  <si>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</si>
  <si>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</si>
  <si>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</si>
  <si>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</si>
  <si>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</si>
  <si>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</si>
  <si>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</si>
  <si>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</si>
  <si>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</si>
  <si>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</si>
  <si>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</si>
  <si>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</si>
  <si>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</si>
  <si>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</si>
  <si>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</si>
  <si>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</si>
  <si>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</si>
  <si>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</si>
  <si>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</si>
  <si>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</si>
  <si>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</si>
  <si>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</si>
  <si>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</si>
  <si>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</si>
  <si>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</si>
  <si>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</si>
  <si>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</si>
  <si>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</si>
  <si>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</si>
  <si>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</si>
  <si>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</si>
  <si>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</si>
  <si>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</si>
  <si>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</si>
  <si>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</si>
  <si>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</si>
  <si>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</si>
  <si>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</si>
  <si>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</si>
  <si>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</si>
  <si>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</si>
  <si>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</si>
  <si>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</si>
  <si>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</si>
  <si>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</si>
  <si>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</si>
  <si>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</si>
  <si>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</si>
  <si>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</si>
  <si>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</si>
  <si>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</si>
  <si>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</si>
  <si>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</si>
  <si>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</si>
  <si>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</si>
  <si>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</si>
  <si>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</si>
  <si>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</si>
  <si>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</si>
  <si>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</si>
  <si>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</si>
  <si>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</si>
  <si>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</si>
  <si>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</si>
  <si>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</si>
  <si>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</si>
  <si>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</si>
  <si>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</si>
  <si>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</si>
  <si>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</si>
  <si>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</si>
  <si>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</si>
  <si>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</si>
  <si>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</si>
  <si>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</si>
  <si>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</si>
  <si>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</si>
  <si>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</si>
  <si>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</si>
  <si>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</si>
  <si>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</si>
  <si>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</si>
  <si>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</si>
  <si>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</si>
  <si>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</si>
  <si>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</si>
  <si>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</si>
  <si>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</si>
  <si>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</si>
  <si>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</si>
  <si>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</si>
  <si>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</si>
  <si>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</si>
  <si>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</si>
  <si>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</si>
  <si>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</si>
  <si>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</si>
  <si>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</si>
  <si>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</si>
  <si>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</si>
  <si>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</si>
  <si>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</si>
  <si>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</si>
  <si>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</si>
  <si>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</si>
  <si>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</si>
  <si>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</si>
  <si>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</si>
  <si>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</si>
  <si>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</si>
  <si>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</si>
  <si>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</si>
  <si>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</si>
  <si>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</si>
  <si>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</si>
  <si>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</si>
  <si>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</si>
  <si>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</si>
  <si>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</si>
  <si>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</si>
  <si>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</si>
  <si>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</si>
  <si>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</si>
  <si>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</si>
  <si>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</si>
  <si>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</si>
  <si>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</si>
  <si>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</si>
  <si>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</si>
  <si>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</si>
  <si>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</si>
  <si>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</si>
  <si>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</si>
  <si>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</si>
  <si>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</si>
  <si>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</si>
  <si>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</si>
  <si>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</si>
  <si>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</si>
  <si>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</si>
  <si>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</si>
  <si>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</si>
  <si>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</si>
  <si>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</si>
  <si>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</si>
  <si>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</si>
  <si>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</si>
  <si>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</si>
  <si>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</si>
  <si>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</si>
  <si>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</si>
  <si>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</si>
  <si>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</si>
  <si>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</si>
  <si>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</si>
  <si>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</si>
  <si>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</si>
  <si>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</si>
  <si>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</si>
  <si>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</si>
  <si>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</si>
  <si>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</si>
  <si>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</si>
  <si>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</si>
  <si>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</si>
  <si>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</si>
  <si>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</si>
  <si>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</si>
  <si>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</si>
  <si>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</si>
  <si>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</si>
  <si>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</si>
  <si>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</si>
  <si>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</si>
  <si>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</si>
  <si>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</si>
  <si>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</si>
  <si>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</si>
  <si>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</si>
  <si>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</si>
  <si>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</si>
  <si>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</si>
  <si>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</si>
  <si>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</si>
  <si>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</si>
  <si>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</si>
  <si>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</si>
  <si>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</si>
  <si>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</si>
  <si>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</si>
  <si>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</si>
  <si>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</si>
  <si>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</si>
  <si>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</si>
  <si>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</si>
  <si>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</si>
  <si>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</si>
  <si>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</si>
  <si>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</si>
  <si>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</si>
  <si>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</si>
  <si>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</si>
  <si>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</si>
  <si>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</si>
  <si>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</si>
  <si>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</si>
  <si>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</si>
  <si>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</si>
  <si>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</si>
  <si>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</si>
  <si>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</si>
  <si>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</si>
  <si>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</si>
  <si>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</si>
  <si>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</si>
  <si>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</si>
  <si>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</si>
  <si>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</si>
  <si>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</si>
  <si>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</si>
  <si>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</si>
  <si>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</si>
  <si>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</si>
  <si>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</si>
  <si>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</si>
  <si>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</si>
  <si>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</si>
  <si>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</si>
  <si>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</si>
  <si>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</si>
  <si>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</si>
  <si>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</si>
  <si>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</si>
  <si>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</si>
  <si>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</si>
  <si>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</si>
  <si>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</si>
  <si>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</si>
  <si>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</si>
  <si>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</si>
  <si>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</si>
  <si>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</si>
  <si>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</si>
  <si>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</si>
  <si>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</si>
  <si>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</si>
  <si>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</si>
  <si>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</si>
  <si>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</si>
  <si>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</si>
  <si>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</si>
  <si>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</si>
  <si>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</si>
  <si>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</si>
  <si>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</si>
  <si>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</si>
  <si>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</si>
  <si>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</si>
  <si>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</si>
  <si>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</si>
  <si>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</si>
  <si>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</si>
  <si>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</si>
  <si>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</si>
  <si>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</si>
  <si>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</si>
  <si>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</si>
  <si>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</si>
  <si>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</si>
  <si>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</si>
  <si>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</si>
  <si>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</si>
  <si>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</si>
  <si>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</si>
  <si>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</si>
  <si>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</si>
  <si>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</si>
  <si>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</si>
  <si>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</si>
  <si>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</si>
  <si>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</si>
  <si>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</si>
  <si>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</si>
  <si>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</si>
  <si>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</si>
  <si>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</si>
  <si>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</si>
  <si>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</si>
  <si>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</si>
  <si>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</si>
  <si>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</si>
  <si>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</si>
  <si>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</si>
  <si>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</si>
  <si>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</si>
  <si>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</si>
  <si>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</si>
  <si>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</si>
  <si>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</si>
  <si>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</si>
  <si>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</si>
  <si>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</si>
  <si>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</si>
  <si>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</si>
  <si>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</si>
  <si>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</si>
  <si>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</si>
  <si>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</si>
  <si>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</si>
  <si>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</si>
  <si>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</si>
  <si>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</si>
  <si>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</si>
  <si>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</si>
  <si>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</si>
  <si>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</si>
  <si>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</si>
  <si>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</si>
  <si>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</si>
  <si>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</si>
  <si>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</si>
  <si>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</si>
  <si>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</si>
  <si>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</si>
  <si>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</si>
  <si>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</si>
  <si>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</si>
  <si>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</si>
  <si>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</si>
  <si>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</si>
  <si>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</si>
  <si>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</si>
  <si>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</si>
  <si>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</si>
  <si>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</si>
  <si>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</si>
  <si>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</si>
  <si>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</si>
  <si>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</si>
  <si>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</si>
  <si>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</si>
  <si>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</si>
  <si>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</si>
  <si>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</si>
  <si>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</si>
  <si>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</si>
  <si>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</si>
  <si>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</si>
  <si>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</si>
  <si>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</si>
  <si>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</si>
  <si>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</si>
  <si>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</si>
  <si>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</si>
  <si>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</si>
  <si>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</si>
  <si>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</si>
  <si>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</si>
  <si>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</si>
  <si>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</si>
  <si>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</si>
  <si>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</si>
  <si>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</si>
  <si>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</si>
  <si>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</si>
  <si>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</si>
  <si>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</si>
  <si>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</si>
  <si>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</si>
  <si>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</si>
  <si>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</si>
  <si>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</si>
  <si>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</si>
  <si>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</si>
  <si>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</si>
  <si>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</si>
  <si>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</si>
  <si>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</si>
  <si>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</si>
  <si>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</si>
  <si>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</si>
  <si>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</si>
  <si>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</si>
  <si>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</si>
  <si>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</si>
  <si>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</si>
  <si>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</si>
  <si>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</si>
  <si>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</si>
  <si>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</si>
  <si>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</si>
  <si>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</si>
  <si>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</si>
  <si>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</si>
  <si>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</si>
  <si>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</si>
  <si>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</si>
  <si>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</si>
  <si>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</si>
  <si>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</si>
  <si>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</si>
  <si>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</si>
  <si>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</si>
  <si>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</si>
  <si>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</si>
  <si>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</si>
  <si>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</si>
  <si>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</si>
  <si>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</si>
  <si>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</si>
  <si>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</si>
  <si>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</si>
  <si>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</si>
  <si>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</si>
  <si>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</si>
  <si>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</si>
  <si>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</si>
  <si>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</si>
  <si>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</si>
  <si>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</si>
  <si>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</si>
  <si>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</si>
  <si>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</si>
  <si>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</si>
  <si>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</si>
  <si>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</si>
  <si>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</si>
  <si>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</si>
  <si>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</si>
  <si>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</si>
  <si>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</si>
  <si>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</si>
  <si>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</si>
  <si>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</si>
  <si>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</si>
  <si>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</si>
  <si>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</si>
  <si>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</si>
  <si>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</si>
  <si>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</si>
  <si>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</si>
  <si>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</si>
  <si>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</si>
  <si>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</si>
  <si>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</si>
  <si>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</si>
  <si>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</si>
  <si>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</si>
  <si>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</si>
  <si>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</si>
  <si>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</si>
  <si>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</si>
  <si>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</si>
  <si>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</si>
  <si>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</si>
  <si>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</si>
  <si>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</si>
  <si>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</si>
  <si>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</si>
  <si>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</si>
  <si>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</si>
  <si>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</si>
  <si>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</si>
  <si>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</si>
  <si>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</si>
  <si>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</si>
  <si>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</si>
  <si>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</si>
  <si>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</si>
  <si>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</si>
  <si>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</si>
  <si>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</si>
  <si>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</si>
  <si>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</si>
  <si>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</si>
  <si>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</si>
  <si>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</si>
  <si>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</si>
  <si>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</si>
  <si>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</si>
  <si>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</si>
  <si>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</si>
  <si>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</si>
  <si>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</si>
  <si>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</si>
  <si>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</si>
  <si>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</si>
  <si>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</si>
  <si>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</si>
  <si>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</si>
  <si>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</si>
  <si>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</si>
  <si>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</si>
  <si>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</si>
  <si>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</si>
  <si>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</si>
  <si>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</si>
  <si>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</si>
  <si>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</si>
  <si>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</si>
  <si>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</si>
  <si>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</si>
  <si>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</si>
  <si>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</si>
  <si>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</si>
  <si>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</si>
  <si>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</si>
  <si>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</si>
  <si>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</si>
  <si>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</si>
  <si>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</si>
  <si>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</si>
  <si>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</si>
  <si>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</si>
  <si>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</si>
  <si>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</si>
  <si>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</si>
  <si>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</si>
  <si>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</si>
  <si>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</si>
  <si>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</si>
  <si>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</si>
  <si>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</si>
  <si>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</si>
  <si>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</si>
  <si>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</si>
  <si>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</si>
  <si>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</si>
  <si>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</si>
  <si>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</si>
  <si>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</si>
  <si>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</si>
  <si>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</si>
  <si>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</si>
  <si>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</si>
  <si>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</si>
  <si>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</si>
  <si>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</si>
  <si>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</si>
  <si>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</si>
  <si>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</si>
  <si>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</si>
  <si>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</si>
  <si>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</si>
  <si>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</si>
  <si>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</si>
  <si>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</si>
  <si>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</si>
  <si>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</si>
  <si>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</si>
  <si>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</si>
  <si>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</si>
  <si>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</si>
  <si>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</si>
  <si>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</si>
  <si>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</si>
  <si>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</si>
  <si>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</si>
  <si>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</si>
  <si>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</si>
  <si>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</si>
  <si>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</si>
  <si>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</si>
  <si>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</si>
  <si>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</si>
  <si>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</si>
  <si>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</si>
  <si>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</si>
  <si>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</si>
  <si>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</si>
  <si>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</si>
  <si>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</si>
  <si>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</si>
  <si>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</si>
  <si>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</si>
  <si>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</si>
  <si>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</si>
  <si>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</si>
  <si>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</si>
  <si>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</si>
  <si>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</si>
  <si>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</si>
  <si>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</si>
  <si>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</si>
  <si>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</si>
  <si>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</si>
  <si>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</si>
  <si>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</si>
  <si>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</si>
  <si>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</si>
  <si>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</si>
  <si>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</si>
  <si>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</si>
  <si>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</si>
  <si>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</si>
  <si>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</si>
  <si>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</si>
  <si>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</si>
  <si>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</si>
  <si>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</si>
  <si>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</si>
  <si>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</si>
  <si>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</si>
  <si>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</si>
  <si>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</si>
  <si>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</si>
  <si>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</si>
  <si>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</si>
  <si>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</si>
  <si>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</si>
  <si>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</si>
  <si>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</si>
  <si>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</si>
  <si>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</si>
  <si>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</si>
  <si>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</si>
  <si>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</si>
  <si>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</si>
  <si>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</si>
  <si>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</si>
  <si>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</si>
  <si>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</si>
  <si>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</si>
  <si>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</si>
  <si>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</si>
  <si>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</si>
  <si>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</si>
  <si>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</si>
  <si>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</si>
  <si>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</si>
  <si>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</si>
  <si>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</si>
  <si>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</si>
  <si>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</si>
  <si>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</si>
  <si>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</si>
  <si>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</si>
  <si>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</si>
  <si>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</si>
  <si>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</si>
  <si>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</si>
  <si>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</si>
  <si>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</si>
  <si>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</si>
  <si>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</si>
  <si>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</si>
  <si>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</si>
  <si>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</si>
  <si>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</si>
  <si>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</si>
  <si>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</si>
  <si>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</si>
  <si>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</si>
  <si>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</si>
  <si>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</si>
  <si>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</si>
  <si>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</si>
  <si>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</si>
  <si>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</si>
  <si>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</si>
  <si>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</si>
  <si>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</si>
  <si>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</si>
  <si>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</si>
  <si>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</si>
  <si>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</si>
  <si>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</si>
  <si>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</si>
  <si>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</si>
  <si>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</si>
  <si>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</si>
  <si>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</si>
  <si>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</si>
  <si>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</si>
  <si>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</si>
  <si>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</si>
  <si>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</si>
  <si>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</si>
  <si>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</si>
  <si>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</si>
  <si>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</si>
  <si>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</si>
  <si>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</si>
  <si>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</si>
  <si>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</si>
  <si>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</si>
  <si>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</si>
  <si>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</si>
  <si>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</si>
  <si>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</si>
  <si>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</si>
  <si>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</si>
  <si>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</si>
  <si>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</si>
  <si>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</si>
  <si>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</si>
  <si>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</si>
  <si>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</si>
  <si>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</si>
  <si>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</si>
  <si>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</si>
  <si>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</si>
  <si>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</si>
  <si>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</si>
  <si>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</si>
  <si>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</si>
  <si>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</si>
  <si>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</si>
  <si>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</si>
  <si>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</si>
  <si>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</si>
  <si>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</si>
  <si>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</si>
  <si>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</si>
  <si>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</si>
  <si>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</si>
  <si>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</si>
  <si>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</si>
  <si>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</si>
  <si>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</si>
  <si>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</si>
  <si>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</si>
  <si>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</si>
  <si>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</si>
  <si>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</si>
  <si>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</si>
  <si>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</si>
  <si>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</si>
  <si>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</si>
  <si>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</si>
  <si>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</si>
  <si>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</si>
  <si>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</si>
  <si>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</si>
  <si>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</si>
  <si>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</si>
  <si>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</si>
  <si>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</si>
  <si>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</si>
  <si>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</si>
  <si>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</si>
  <si>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</si>
  <si>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</si>
  <si>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</si>
  <si>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</si>
  <si>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</si>
  <si>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</si>
  <si>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</si>
  <si>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</si>
  <si>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</si>
  <si>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</si>
  <si>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</si>
  <si>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</si>
  <si>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</si>
  <si>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</si>
  <si>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</si>
  <si>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</si>
  <si>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</si>
  <si>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</si>
  <si>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</si>
  <si>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</si>
  <si>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</si>
  <si>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</si>
  <si>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</si>
  <si>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</si>
  <si>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</si>
  <si>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</si>
  <si>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</si>
  <si>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</si>
  <si>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</si>
  <si>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</si>
  <si>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</si>
  <si>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</si>
  <si>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</si>
  <si>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</si>
  <si>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</si>
  <si>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</si>
  <si>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</si>
  <si>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</si>
  <si>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</si>
  <si>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</si>
  <si>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</si>
  <si>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</si>
  <si>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</si>
  <si>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</si>
  <si>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</si>
  <si>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</si>
  <si>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</si>
  <si>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</si>
  <si>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</si>
  <si>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</si>
  <si>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</si>
  <si>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</si>
  <si>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</si>
  <si>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</si>
  <si>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</si>
  <si>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</si>
  <si>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</si>
  <si>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</si>
  <si>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</si>
  <si>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</si>
  <si>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</si>
  <si>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</si>
  <si>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</si>
  <si>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</si>
  <si>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</si>
  <si>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</si>
  <si>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</si>
  <si>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</si>
  <si>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</si>
  <si>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</si>
  <si>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</si>
  <si>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</si>
  <si>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</si>
  <si>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</si>
  <si>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</si>
  <si>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</si>
  <si>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</si>
  <si>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</si>
  <si>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</si>
  <si>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</si>
  <si>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</si>
  <si>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</si>
  <si>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</si>
  <si>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</si>
  <si>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</si>
  <si>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</si>
  <si>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</si>
  <si>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</si>
  <si>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</si>
  <si>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</si>
  <si>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</si>
  <si>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</si>
  <si>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</si>
  <si>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</si>
  <si>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</si>
  <si>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</si>
  <si>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</si>
  <si>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</si>
  <si>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</si>
  <si>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</si>
  <si>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</si>
  <si>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</si>
  <si>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</si>
  <si>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</si>
  <si>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</si>
  <si>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</si>
  <si>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</si>
  <si>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</si>
  <si>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</si>
  <si>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</si>
  <si>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</si>
  <si>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</si>
  <si>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</si>
  <si>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</si>
  <si>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</si>
  <si>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</si>
  <si>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</si>
  <si>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</si>
  <si>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</si>
  <si>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</si>
  <si>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</si>
  <si>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</si>
  <si>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</si>
  <si>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</si>
  <si>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</si>
  <si>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</si>
  <si>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</si>
  <si>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</si>
  <si>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</si>
  <si>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</si>
  <si>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</si>
  <si>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</si>
  <si>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</si>
  <si>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</si>
  <si>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</si>
  <si>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</si>
  <si>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</si>
  <si>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</si>
  <si>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</si>
  <si>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</si>
  <si>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</si>
  <si>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</si>
  <si>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</si>
  <si>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</si>
  <si>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</si>
  <si>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</si>
  <si>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</si>
  <si>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</si>
  <si>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</si>
  <si>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</si>
  <si>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</si>
  <si>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</si>
  <si>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</si>
  <si>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</si>
  <si>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</si>
  <si>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</si>
  <si>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</si>
  <si>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</si>
  <si>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</si>
  <si>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</si>
  <si>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</si>
  <si>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</si>
  <si>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</si>
  <si>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</si>
  <si>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</si>
  <si>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</si>
  <si>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</si>
  <si>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</si>
  <si>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</si>
  <si>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</si>
  <si>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</si>
  <si>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</si>
  <si>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</si>
  <si>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</si>
  <si>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</si>
  <si>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</si>
  <si>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</si>
  <si>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</si>
  <si>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</si>
  <si>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</si>
  <si>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</si>
  <si>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</si>
  <si>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</si>
  <si>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</si>
  <si>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</si>
  <si>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</si>
  <si>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</si>
  <si>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</si>
  <si>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</si>
  <si>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</si>
  <si>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</si>
  <si>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</si>
  <si>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</si>
  <si>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</si>
  <si>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</si>
  <si>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</si>
  <si>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</si>
  <si>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</si>
  <si>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</si>
  <si>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</si>
  <si>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</si>
  <si>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</si>
  <si>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</si>
  <si>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</si>
  <si>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</si>
  <si>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</si>
  <si>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</si>
  <si>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</si>
  <si>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</si>
  <si>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</si>
  <si>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</si>
  <si>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</si>
  <si>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</si>
  <si>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</si>
  <si>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</si>
  <si>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</si>
  <si>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</si>
  <si>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</si>
  <si>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</si>
  <si>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</si>
  <si>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</si>
  <si>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</si>
  <si>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</si>
  <si>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</si>
  <si>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</si>
  <si>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</si>
  <si>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</si>
  <si>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</si>
  <si>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</si>
  <si>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</si>
  <si>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</si>
  <si>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</si>
  <si>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</si>
  <si>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</si>
  <si>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</si>
  <si>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</si>
  <si>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</si>
  <si>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</si>
  <si>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</si>
  <si>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</si>
  <si>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</si>
  <si>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</si>
  <si>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</si>
  <si>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</si>
  <si>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</si>
  <si>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</si>
  <si>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</si>
  <si>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</si>
  <si>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</si>
  <si>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</si>
  <si>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</si>
  <si>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</si>
  <si>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</si>
  <si>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</si>
  <si>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</si>
  <si>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</si>
  <si>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</si>
  <si>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</si>
  <si>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</si>
  <si>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</si>
  <si>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</si>
  <si>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</si>
  <si>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</si>
  <si>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</si>
  <si>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</si>
  <si>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</si>
  <si>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</si>
  <si>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</si>
  <si>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</si>
  <si>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</si>
  <si>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</si>
  <si>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</si>
  <si>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</si>
  <si>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</si>
  <si>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</si>
  <si>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</si>
  <si>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</si>
  <si>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</si>
  <si>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</si>
  <si>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</si>
  <si>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</si>
  <si>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</si>
  <si>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</si>
  <si>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</si>
  <si>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</si>
  <si>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</si>
  <si>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</si>
  <si>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</si>
  <si>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</si>
  <si>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</si>
  <si>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</si>
  <si>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</si>
  <si>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</si>
  <si>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</si>
  <si>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</si>
  <si>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</si>
  <si>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</si>
  <si>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</si>
  <si>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</si>
  <si>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</si>
  <si>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</si>
  <si>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</si>
  <si>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</si>
  <si>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</si>
  <si>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</si>
  <si>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</si>
  <si>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</si>
  <si>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</si>
  <si>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</si>
  <si>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</si>
  <si>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</si>
  <si>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</si>
  <si>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</si>
  <si>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</si>
  <si>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</si>
  <si>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</si>
  <si>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</si>
  <si>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</si>
  <si>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</si>
  <si>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</si>
  <si>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</si>
  <si>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</si>
  <si>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</si>
  <si>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</si>
  <si>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</si>
  <si>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</si>
  <si>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</si>
  <si>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</si>
  <si>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</si>
  <si>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</si>
  <si>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</si>
  <si>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</si>
  <si>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</si>
  <si>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</si>
  <si>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</si>
  <si>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</si>
  <si>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</si>
  <si>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</si>
  <si>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</si>
  <si>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</si>
  <si>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</si>
  <si>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</si>
  <si>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</si>
  <si>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</si>
  <si>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</si>
  <si>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</si>
  <si>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</si>
  <si>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</si>
  <si>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</si>
  <si>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</si>
  <si>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</si>
  <si>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</si>
  <si>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</si>
  <si>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</si>
  <si>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</si>
  <si>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</si>
  <si>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</si>
  <si>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</si>
  <si>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</si>
  <si>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</si>
  <si>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</si>
  <si>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</si>
  <si>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</si>
  <si>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</si>
  <si>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</si>
  <si>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</si>
  <si>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</si>
  <si>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</si>
  <si>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</si>
  <si>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</si>
  <si>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</si>
  <si>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</si>
  <si>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</si>
  <si>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</si>
  <si>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</si>
  <si>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</si>
  <si>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</si>
  <si>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</si>
  <si>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</si>
  <si>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</si>
  <si>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</si>
  <si>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</si>
  <si>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</si>
  <si>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</si>
  <si>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</si>
  <si>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</si>
  <si>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</si>
  <si>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</si>
  <si>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</si>
  <si>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</si>
  <si>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</si>
  <si>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</si>
  <si>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</si>
  <si>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</si>
  <si>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</si>
  <si>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</si>
  <si>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</si>
  <si>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</si>
  <si>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</si>
  <si>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</si>
  <si>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</si>
  <si>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</si>
  <si>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</si>
  <si>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</si>
  <si>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</si>
  <si>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</si>
  <si>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</si>
  <si>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</si>
  <si>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</si>
  <si>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</si>
  <si>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</si>
  <si>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</si>
  <si>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</si>
  <si>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</si>
  <si>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</si>
  <si>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</si>
  <si>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</si>
  <si>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</si>
  <si>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</si>
  <si>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</si>
  <si>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</si>
  <si>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</si>
  <si>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</si>
  <si>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</si>
  <si>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</si>
  <si>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</si>
  <si>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</si>
  <si>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</si>
  <si>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</si>
  <si>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</si>
  <si>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</si>
  <si>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</si>
  <si>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</si>
  <si>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</si>
  <si>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</si>
  <si>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</si>
  <si>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</si>
  <si>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</si>
  <si>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</si>
  <si>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</si>
  <si>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</si>
  <si>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</si>
  <si>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</si>
  <si>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</si>
  <si>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</si>
  <si>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</si>
  <si>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</si>
  <si>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</si>
  <si>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</si>
  <si>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</si>
  <si>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</si>
  <si>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</si>
  <si>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</si>
  <si>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</si>
  <si>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</si>
  <si>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</si>
  <si>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</si>
  <si>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</si>
  <si>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</si>
  <si>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</si>
  <si>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</si>
  <si>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</si>
  <si>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</si>
  <si>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</si>
  <si>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</si>
  <si>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</si>
  <si>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</si>
  <si>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</si>
  <si>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</si>
  <si>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</si>
  <si>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</si>
  <si>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</si>
  <si>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</si>
  <si>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</si>
  <si>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</si>
  <si>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</si>
  <si>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</si>
  <si>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</si>
  <si>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</si>
  <si>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</si>
  <si>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</si>
  <si>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</si>
  <si>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</si>
  <si>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</si>
  <si>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</si>
  <si>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</si>
  <si>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</si>
  <si>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</si>
  <si>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</si>
  <si>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</si>
  <si>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</si>
  <si>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</si>
  <si>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</si>
  <si>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</si>
  <si>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</si>
  <si>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</si>
  <si>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</si>
  <si>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</si>
  <si>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</si>
  <si>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</si>
  <si>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</si>
  <si>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</si>
  <si>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</si>
  <si>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</si>
  <si>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</si>
  <si>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</si>
  <si>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</si>
  <si>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</si>
  <si>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</si>
  <si>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</si>
  <si>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</si>
  <si>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</si>
  <si>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</si>
  <si>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</si>
  <si>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</si>
  <si>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</si>
  <si>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</si>
  <si>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</si>
  <si>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</si>
  <si>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</si>
  <si>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</si>
  <si>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</si>
  <si>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</si>
  <si>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</si>
  <si>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</si>
  <si>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</si>
  <si>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</si>
  <si>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</si>
  <si>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</si>
  <si>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</si>
  <si>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</si>
  <si>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</si>
  <si>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</si>
  <si>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</si>
  <si>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</si>
  <si>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</si>
  <si>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</si>
  <si>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</si>
  <si>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</si>
  <si>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</si>
  <si>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</si>
  <si>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</si>
  <si>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</si>
  <si>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</si>
  <si>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</si>
  <si>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</si>
  <si>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</si>
  <si>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</si>
  <si>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</si>
  <si>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</si>
  <si>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</si>
  <si>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</si>
  <si>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</si>
  <si>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</si>
  <si>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</si>
  <si>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</si>
  <si>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</si>
  <si>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</si>
  <si>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</si>
  <si>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</si>
  <si>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</si>
  <si>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</si>
  <si>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</si>
  <si>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</si>
  <si>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</si>
  <si>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</si>
  <si>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</si>
  <si>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</si>
  <si>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</si>
  <si>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</si>
  <si>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</si>
  <si>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</si>
  <si>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</si>
  <si>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</si>
  <si>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</si>
  <si>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</si>
  <si>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</si>
  <si>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</si>
  <si>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</si>
  <si>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</si>
  <si>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</si>
  <si>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</si>
  <si>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</si>
  <si>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</si>
  <si>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</si>
  <si>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</si>
  <si>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</si>
  <si>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</si>
  <si>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</si>
  <si>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</si>
  <si>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</si>
  <si>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</si>
  <si>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</si>
  <si>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</si>
  <si>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</si>
  <si>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</si>
  <si>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</si>
  <si>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</si>
  <si>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</si>
  <si>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</si>
  <si>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</si>
  <si>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</si>
  <si>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</si>
  <si>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</si>
  <si>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</si>
  <si>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</si>
  <si>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</si>
  <si>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</si>
  <si>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</si>
  <si>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</si>
  <si>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</si>
  <si>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</si>
  <si>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</si>
  <si>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</si>
  <si>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</si>
  <si>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</si>
  <si>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</si>
  <si>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</si>
  <si>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</si>
  <si>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</si>
  <si>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</si>
  <si>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</si>
  <si>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</si>
  <si>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</si>
  <si>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</si>
  <si>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</si>
  <si>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</si>
  <si>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</si>
  <si>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</si>
  <si>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</si>
  <si>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</si>
  <si>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</si>
  <si>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</si>
  <si>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</si>
  <si>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</si>
  <si>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</si>
  <si>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</si>
  <si>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</si>
  <si>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</si>
  <si>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</si>
  <si>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</si>
  <si>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</si>
  <si>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</si>
  <si>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</si>
  <si>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</si>
  <si>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</si>
  <si>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</si>
  <si>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</si>
  <si>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</si>
  <si>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</si>
  <si>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</si>
  <si>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</si>
  <si>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</si>
  <si>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</si>
  <si>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</si>
  <si>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</si>
  <si>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</si>
  <si>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</si>
  <si>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</si>
  <si>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</si>
  <si>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</si>
  <si>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</si>
  <si>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</si>
  <si>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</si>
  <si>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</si>
  <si>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</si>
  <si>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</si>
  <si>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</si>
  <si>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</si>
  <si>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</si>
  <si>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</si>
  <si>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</si>
  <si>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</si>
  <si>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</si>
  <si>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</si>
  <si>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</si>
  <si>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</si>
  <si>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</si>
  <si>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</si>
  <si>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</si>
  <si>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</si>
  <si>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</si>
  <si>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</si>
  <si>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</si>
  <si>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</si>
  <si>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</si>
  <si>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</si>
  <si>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</si>
  <si>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</si>
  <si>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</si>
  <si>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</si>
  <si>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</si>
  <si>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</si>
  <si>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</si>
  <si>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</si>
  <si>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</si>
  <si>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</si>
  <si>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</si>
  <si>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</si>
  <si>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</si>
  <si>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</si>
  <si>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</si>
  <si>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</si>
  <si>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</si>
  <si>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</si>
  <si>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</si>
  <si>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</si>
  <si>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</si>
  <si>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</si>
  <si>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</si>
  <si>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</si>
  <si>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</si>
  <si>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</si>
  <si>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</si>
  <si>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</si>
  <si>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</si>
  <si>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</si>
  <si>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</si>
  <si>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</si>
  <si>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</si>
  <si>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</si>
  <si>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</si>
  <si>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</si>
  <si>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</si>
  <si>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</si>
  <si>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</si>
  <si>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</si>
  <si>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</si>
  <si>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</si>
  <si>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</si>
  <si>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</si>
  <si>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</si>
  <si>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</si>
  <si>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</si>
  <si>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</si>
  <si>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</si>
  <si>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</si>
  <si>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</si>
  <si>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</si>
  <si>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</si>
  <si>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</si>
  <si>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</si>
  <si>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</si>
  <si>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</si>
  <si>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</si>
  <si>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</si>
  <si>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</si>
  <si>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</si>
  <si>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</si>
  <si>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</si>
  <si>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</si>
  <si>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</si>
  <si>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</si>
  <si>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</si>
  <si>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</si>
  <si>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</si>
  <si>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</si>
  <si>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</si>
  <si>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</si>
  <si>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</si>
  <si>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</si>
  <si>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</si>
  <si>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</si>
  <si>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</si>
  <si>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</si>
  <si>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</si>
  <si>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</si>
  <si>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</si>
  <si>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</si>
  <si>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</si>
  <si>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</si>
  <si>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</si>
  <si>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</si>
  <si>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</si>
  <si>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</si>
  <si>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</si>
  <si>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</si>
  <si>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</si>
  <si>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</si>
  <si>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</si>
  <si>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</si>
  <si>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</si>
  <si>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</si>
  <si>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</si>
  <si>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</si>
  <si>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</si>
  <si>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</si>
  <si>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</si>
  <si>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</si>
  <si>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</si>
  <si>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</si>
  <si>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</si>
  <si>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</si>
  <si>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</si>
  <si>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</si>
  <si>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</si>
  <si>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</si>
  <si>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</si>
  <si>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</si>
  <si>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</si>
  <si>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</si>
  <si>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</si>
  <si>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</si>
  <si>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</si>
  <si>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</si>
  <si>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</si>
  <si>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</si>
  <si>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</si>
  <si>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</si>
  <si>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</si>
  <si>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</si>
  <si>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</si>
  <si>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</si>
  <si>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</si>
  <si>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</si>
  <si>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</si>
  <si>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</si>
  <si>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</si>
  <si>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</si>
  <si>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</si>
  <si>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</si>
  <si>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</si>
  <si>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</si>
  <si>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</si>
  <si>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</si>
  <si>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</si>
  <si>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</si>
  <si>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</si>
  <si>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</si>
  <si>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</si>
  <si>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</si>
  <si>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</si>
  <si>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</si>
  <si>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</si>
  <si>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</si>
  <si>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</si>
  <si>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</si>
  <si>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</si>
  <si>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</si>
  <si>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</si>
  <si>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</si>
  <si>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</si>
  <si>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</si>
  <si>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</si>
  <si>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</si>
  <si>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</si>
  <si>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</si>
  <si>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</si>
  <si>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</si>
  <si>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</si>
  <si>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</si>
  <si>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</si>
  <si>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</si>
  <si>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</si>
  <si>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</si>
  <si>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</si>
  <si>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</si>
  <si>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</si>
  <si>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</si>
  <si>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</si>
  <si>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</si>
  <si>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</si>
  <si>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</si>
  <si>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</si>
  <si>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</si>
  <si>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</si>
  <si>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</si>
  <si>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</si>
  <si>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</si>
  <si>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</si>
  <si>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</si>
  <si>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</si>
  <si>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</si>
  <si>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</si>
  <si>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</si>
  <si>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</si>
  <si>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</si>
  <si>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</si>
  <si>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</si>
  <si>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</si>
  <si>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</si>
  <si>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</si>
  <si>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</si>
  <si>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</si>
  <si>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</si>
  <si>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</si>
  <si>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</si>
  <si>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</si>
  <si>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</si>
  <si>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</si>
  <si>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</si>
  <si>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</si>
  <si>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</si>
  <si>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</si>
  <si>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</si>
  <si>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</si>
  <si>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</si>
  <si>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</si>
  <si>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</si>
  <si>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</si>
  <si>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</si>
  <si>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</si>
  <si>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</si>
  <si>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</si>
  <si>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</si>
  <si>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</si>
  <si>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</si>
  <si>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</si>
  <si>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</si>
  <si>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</si>
  <si>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</si>
  <si>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</si>
  <si>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</si>
  <si>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</si>
  <si>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</si>
  <si>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</si>
  <si>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</si>
  <si>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</si>
  <si>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</si>
  <si>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</si>
  <si>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</si>
  <si>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</si>
  <si>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</si>
  <si>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</si>
  <si>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</si>
  <si>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</si>
  <si>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</si>
  <si>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</si>
  <si>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</si>
  <si>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</si>
  <si>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</si>
  <si>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</si>
  <si>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</si>
  <si>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</si>
  <si>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</si>
  <si>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</si>
  <si>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</si>
  <si>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</si>
  <si>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</si>
  <si>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</si>
  <si>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</si>
  <si>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</si>
  <si>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</si>
  <si>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</si>
  <si>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</si>
  <si>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</si>
  <si>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</si>
  <si>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</si>
  <si>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</si>
  <si>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</si>
  <si>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</si>
  <si>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</si>
  <si>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</si>
  <si>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</si>
  <si>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</si>
  <si>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</si>
  <si>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</si>
  <si>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</si>
  <si>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</si>
  <si>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</si>
  <si>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</si>
  <si>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</si>
  <si>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</si>
  <si>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</si>
  <si>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</si>
  <si>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</si>
  <si>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</si>
  <si>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</si>
  <si>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</si>
  <si>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</si>
  <si>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</si>
  <si>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</si>
  <si>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</si>
  <si>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</si>
  <si>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</si>
  <si>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</si>
  <si>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</si>
  <si>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</si>
  <si>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</si>
  <si>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</si>
  <si>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</si>
  <si>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</si>
  <si>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</si>
  <si>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</si>
  <si>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</si>
  <si>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</si>
  <si>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</si>
  <si>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</si>
  <si>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</si>
  <si>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</si>
  <si>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</si>
  <si>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</si>
  <si>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</si>
  <si>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</si>
  <si>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</si>
  <si>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</si>
  <si>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</si>
  <si>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</si>
  <si>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</si>
  <si>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</si>
  <si>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</si>
  <si>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</si>
  <si>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</si>
  <si>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</si>
  <si>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</si>
  <si>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</si>
  <si>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</si>
  <si>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</si>
  <si>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</si>
  <si>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</si>
  <si>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</si>
  <si>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</si>
  <si>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</si>
  <si>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</si>
  <si>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</si>
  <si>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</si>
  <si>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</si>
  <si>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</si>
  <si>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</si>
  <si>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</si>
  <si>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</si>
  <si>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</si>
  <si>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</si>
  <si>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</si>
  <si>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</si>
  <si>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</si>
  <si>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</si>
  <si>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</si>
  <si>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</si>
  <si>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</si>
  <si>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</si>
  <si>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</si>
  <si>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</si>
  <si>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</si>
  <si>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</si>
  <si>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</si>
  <si>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</si>
  <si>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</si>
  <si>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</si>
  <si>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</si>
  <si>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</si>
  <si>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</si>
  <si>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</si>
  <si>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</si>
  <si>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</si>
  <si>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</si>
  <si>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</si>
  <si>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</si>
  <si>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</si>
  <si>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</si>
  <si>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</si>
  <si>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</si>
  <si>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</si>
  <si>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</si>
  <si>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</si>
  <si>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</si>
  <si>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</si>
  <si>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</si>
  <si>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</si>
  <si>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</si>
  <si>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</si>
  <si>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</si>
  <si>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</si>
  <si>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</si>
  <si>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</si>
  <si>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</si>
  <si>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</si>
  <si>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</si>
  <si>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</si>
  <si>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</si>
  <si>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</si>
  <si>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</si>
  <si>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</si>
  <si>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</si>
  <si>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</si>
  <si>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</si>
  <si>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</si>
  <si>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</si>
  <si>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</si>
  <si>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</si>
  <si>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</si>
  <si>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</si>
  <si>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</si>
  <si>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</si>
  <si>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</si>
  <si>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</si>
  <si>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</si>
  <si>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</si>
  <si>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</si>
  <si>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</si>
  <si>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</si>
  <si>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</si>
  <si>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</si>
  <si>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</si>
  <si>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</si>
  <si>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</si>
  <si>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</si>
  <si>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</si>
  <si>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</si>
  <si>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</si>
  <si>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</si>
  <si>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</si>
  <si>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</si>
  <si>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</si>
  <si>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</si>
  <si>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</si>
  <si>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</si>
  <si>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</si>
  <si>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</si>
  <si>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</si>
  <si>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</si>
  <si>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</si>
  <si>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</si>
  <si>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</si>
  <si>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</si>
  <si>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</si>
  <si>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</si>
  <si>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</si>
  <si>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</si>
  <si>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</si>
  <si>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</si>
  <si>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</si>
  <si>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</si>
  <si>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</si>
  <si>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</si>
  <si>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</si>
  <si>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</si>
  <si>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</si>
  <si>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</si>
  <si>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</si>
  <si>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</si>
  <si>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</si>
  <si>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</si>
  <si>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</si>
  <si>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</si>
  <si>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</si>
  <si>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</si>
  <si>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</si>
  <si>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</si>
  <si>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</si>
  <si>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</si>
  <si>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</si>
  <si>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</si>
  <si>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</si>
  <si>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</si>
  <si>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</si>
  <si>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</si>
  <si>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</si>
  <si>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</si>
  <si>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</si>
  <si>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</si>
  <si>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</si>
  <si>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</si>
  <si>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</si>
  <si>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</si>
  <si>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</si>
  <si>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</si>
  <si>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</si>
  <si>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</si>
  <si>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</si>
  <si>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</si>
  <si>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</si>
  <si>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</si>
  <si>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</si>
  <si>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</si>
  <si>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</si>
  <si>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</si>
  <si>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</si>
  <si>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</si>
  <si>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</si>
  <si>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</si>
  <si>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</si>
  <si>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</si>
  <si>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</si>
  <si>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</si>
  <si>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</si>
  <si>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</si>
  <si>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</si>
  <si>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</si>
  <si>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</si>
  <si>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</si>
  <si>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</si>
  <si>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</si>
  <si>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</si>
  <si>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</si>
  <si>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</si>
  <si>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</si>
  <si>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</si>
  <si>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</si>
  <si>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</si>
  <si>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</si>
  <si>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</si>
  <si>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</si>
  <si>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</si>
  <si>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</si>
  <si>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</si>
  <si>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</si>
  <si>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</si>
  <si>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</si>
  <si>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</si>
  <si>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</si>
  <si>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</si>
  <si>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</si>
  <si>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</si>
  <si>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</si>
  <si>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</si>
  <si>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</si>
  <si>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</si>
  <si>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</si>
  <si>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</si>
  <si>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</si>
  <si>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</si>
  <si>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</si>
  <si>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</si>
  <si>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</si>
  <si>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</si>
  <si>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</si>
  <si>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</si>
  <si>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</si>
  <si>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</si>
  <si>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</si>
  <si>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</si>
  <si>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</si>
  <si>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</si>
  <si>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</si>
  <si>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</si>
  <si>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</si>
  <si>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</si>
  <si>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</si>
  <si>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</si>
  <si>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</si>
  <si>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</si>
  <si>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</si>
  <si>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</si>
  <si>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</si>
  <si>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</si>
  <si>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</si>
  <si>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</si>
  <si>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</si>
  <si>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</si>
  <si>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</si>
  <si>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</si>
  <si>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</si>
  <si>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</si>
  <si>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</si>
  <si>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</si>
  <si>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</si>
  <si>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</si>
  <si>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</si>
  <si>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</si>
  <si>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</si>
  <si>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</si>
  <si>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</si>
  <si>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</si>
  <si>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</si>
  <si>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</si>
  <si>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</si>
  <si>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</si>
  <si>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</si>
  <si>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</si>
  <si>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</si>
  <si>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</si>
  <si>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</si>
  <si>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</si>
  <si>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</si>
  <si>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</si>
  <si>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</si>
  <si>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</si>
  <si>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</si>
  <si>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</si>
  <si>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</si>
  <si>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</si>
  <si>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</si>
  <si>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</si>
  <si>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</si>
  <si>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</si>
  <si>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</si>
  <si>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</si>
  <si>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</si>
  <si>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</si>
  <si>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</si>
  <si>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</si>
  <si>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</si>
  <si>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</si>
  <si>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</si>
  <si>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</si>
  <si>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</si>
  <si>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</si>
  <si>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</si>
  <si>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</si>
  <si>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</si>
  <si>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</si>
  <si>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</si>
  <si>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</si>
  <si>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</si>
  <si>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</si>
  <si>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</si>
  <si>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</si>
  <si>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</si>
  <si>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</si>
  <si>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</si>
  <si>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</si>
  <si>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</si>
  <si>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</si>
  <si>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</si>
  <si>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</si>
  <si>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</si>
  <si>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</si>
  <si>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</si>
  <si>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</si>
  <si>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</si>
  <si>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</si>
  <si>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</si>
  <si>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</si>
  <si>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</si>
  <si>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</si>
  <si>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</si>
  <si>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</si>
  <si>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</si>
  <si>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</si>
  <si>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</si>
  <si>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</si>
  <si>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</si>
  <si>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</si>
  <si>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</si>
  <si>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</si>
  <si>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</si>
  <si>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</si>
  <si>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</si>
  <si>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</si>
  <si>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</si>
  <si>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</si>
  <si>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</si>
  <si>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</si>
  <si>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</si>
  <si>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</si>
  <si>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</si>
  <si>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</si>
  <si>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</si>
  <si>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</si>
  <si>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</si>
  <si>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</si>
  <si>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</si>
  <si>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</si>
  <si>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</si>
  <si>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</si>
  <si>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</si>
  <si>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</si>
  <si>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</si>
  <si>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</si>
  <si>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</si>
  <si>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</si>
  <si>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</si>
  <si>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</si>
  <si>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</si>
  <si>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</si>
  <si>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</si>
  <si>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</si>
  <si>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</si>
  <si>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</si>
  <si>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</si>
  <si>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</si>
  <si>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</si>
  <si>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</si>
  <si>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</si>
  <si>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</si>
  <si>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</si>
  <si>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</si>
  <si>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</si>
  <si>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</si>
  <si>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</si>
  <si>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</si>
  <si>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</si>
  <si>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</si>
  <si>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</si>
  <si>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</si>
  <si>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</si>
  <si>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</si>
  <si>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</si>
  <si>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</si>
  <si>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</si>
  <si>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</si>
  <si>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</si>
  <si>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</si>
  <si>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</si>
  <si>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</si>
  <si>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</si>
  <si>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</si>
  <si>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</si>
  <si>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</si>
  <si>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</si>
  <si>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</si>
  <si>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</si>
  <si>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</si>
  <si>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</si>
  <si>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</si>
  <si>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</si>
  <si>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</si>
  <si>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</si>
  <si>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</si>
  <si>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</si>
  <si>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</si>
  <si>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</si>
  <si>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</si>
  <si>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</si>
  <si>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</si>
  <si>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</si>
  <si>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</si>
  <si>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</si>
  <si>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</si>
  <si>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</si>
  <si>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</si>
  <si>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</si>
  <si>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</si>
  <si>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</si>
  <si>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</si>
  <si>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</si>
  <si>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</si>
  <si>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</si>
  <si>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</si>
  <si>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</si>
  <si>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</si>
  <si>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</si>
  <si>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</si>
  <si>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</si>
  <si>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</si>
  <si>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</si>
  <si>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</si>
  <si>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</si>
  <si>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</si>
  <si>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</si>
  <si>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</si>
  <si>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</si>
  <si>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</si>
  <si>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</si>
  <si>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</si>
  <si>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</si>
  <si>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</si>
  <si>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</si>
  <si>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</si>
  <si>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</si>
  <si>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</si>
  <si>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</si>
  <si>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</si>
  <si>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</si>
  <si>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</si>
  <si>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</si>
  <si>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</si>
  <si>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</si>
  <si>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</si>
  <si>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</si>
  <si>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</si>
  <si>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</si>
  <si>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</si>
  <si>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</si>
  <si>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</si>
  <si>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</si>
  <si>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</si>
  <si>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</si>
  <si>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</si>
  <si>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</si>
  <si>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</si>
  <si>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</si>
  <si>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</si>
  <si>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</si>
  <si>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</si>
  <si>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</si>
  <si>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</si>
  <si>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</si>
  <si>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</si>
  <si>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</si>
  <si>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</si>
  <si>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</si>
  <si>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</si>
  <si>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</si>
  <si>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</si>
  <si>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</si>
  <si>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</si>
  <si>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</si>
  <si>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</si>
  <si>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</si>
  <si>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</si>
  <si>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</si>
  <si>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</si>
  <si>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</si>
  <si>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</si>
  <si>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</si>
  <si>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</si>
  <si>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</si>
  <si>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</si>
  <si>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</si>
  <si>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</si>
  <si>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</si>
  <si>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</si>
  <si>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</si>
  <si>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</si>
  <si>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</si>
  <si>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</si>
  <si>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</si>
  <si>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</si>
  <si>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</si>
  <si>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</si>
  <si>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</si>
  <si>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</si>
  <si>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</si>
  <si>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</si>
  <si>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</si>
  <si>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</si>
  <si>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</si>
  <si>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</si>
  <si>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</si>
  <si>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</si>
  <si>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</si>
  <si>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</si>
  <si>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</si>
  <si>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</si>
  <si>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</si>
  <si>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</si>
  <si>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</si>
  <si>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</si>
  <si>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</si>
  <si>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</si>
  <si>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</si>
  <si>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</si>
  <si>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</si>
  <si>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</si>
  <si>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</si>
  <si>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</si>
  <si>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</si>
  <si>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</si>
  <si>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</si>
  <si>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</si>
  <si>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</si>
  <si>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</si>
  <si>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</si>
  <si>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</si>
  <si>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</si>
  <si>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</si>
  <si>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</si>
  <si>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</si>
  <si>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</si>
  <si>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</si>
  <si>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</si>
  <si>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</si>
  <si>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</si>
  <si>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</si>
  <si>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</si>
  <si>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</si>
  <si>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</si>
  <si>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</si>
  <si>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</si>
  <si>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</si>
  <si>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</si>
  <si>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</si>
  <si>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</si>
  <si>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</si>
  <si>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</si>
  <si>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</si>
  <si>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</si>
  <si>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</si>
  <si>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</si>
  <si>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</si>
  <si>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</si>
  <si>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</si>
  <si>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</si>
  <si>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</si>
  <si>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</si>
  <si>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</si>
  <si>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</si>
  <si>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</si>
  <si>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</si>
  <si>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</si>
  <si>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</si>
  <si>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</si>
  <si>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</si>
  <si>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</si>
  <si>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</si>
  <si>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</si>
  <si>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</si>
  <si>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</si>
  <si>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</si>
  <si>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</si>
  <si>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</si>
  <si>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</si>
  <si>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</si>
  <si>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</si>
  <si>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</si>
  <si>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</si>
  <si>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</si>
  <si>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</si>
  <si>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</si>
  <si>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</si>
  <si>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</si>
  <si>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</si>
  <si>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</si>
  <si>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</si>
  <si>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</si>
  <si>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</si>
  <si>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</si>
  <si>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</si>
  <si>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</si>
  <si>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</si>
  <si>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</si>
  <si>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</si>
  <si>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</si>
  <si>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</si>
  <si>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</si>
  <si>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</si>
  <si>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</si>
  <si>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</si>
  <si>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</si>
  <si>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</si>
  <si>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</si>
  <si>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</si>
  <si>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</si>
  <si>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</si>
  <si>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</si>
  <si>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</si>
  <si>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</si>
  <si>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</si>
  <si>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</si>
  <si>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</si>
  <si>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</si>
  <si>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</si>
  <si>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</si>
  <si>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</si>
  <si>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</si>
  <si>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</si>
  <si>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</si>
  <si>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</si>
  <si>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</si>
  <si>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</si>
  <si>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</si>
  <si>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</si>
  <si>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</si>
  <si>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</si>
  <si>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</si>
  <si>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</si>
  <si>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</si>
  <si>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</si>
  <si>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</si>
  <si>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</si>
  <si>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</si>
  <si>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</si>
  <si>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</si>
  <si>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</si>
  <si>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</si>
  <si>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</si>
  <si>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</si>
  <si>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</si>
  <si>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</si>
  <si>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</si>
  <si>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</si>
  <si>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</si>
  <si>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</si>
  <si>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</si>
  <si>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</si>
  <si>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</si>
  <si>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</si>
  <si>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</si>
  <si>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</si>
  <si>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</si>
  <si>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</si>
  <si>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</si>
  <si>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</si>
  <si>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</si>
  <si>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</si>
  <si>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</si>
  <si>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</si>
  <si>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</si>
  <si>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</si>
  <si>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</si>
  <si>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</si>
  <si>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</si>
  <si>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</si>
  <si>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</si>
  <si>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</si>
  <si>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</si>
  <si>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</si>
  <si>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</si>
  <si>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</si>
  <si>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</si>
  <si>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</si>
  <si>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</si>
  <si>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</si>
  <si>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</si>
  <si>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</si>
  <si>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</si>
  <si>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</si>
  <si>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</si>
  <si>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</si>
  <si>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</si>
  <si>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</si>
  <si>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</si>
  <si>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</si>
  <si>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</si>
  <si>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</si>
  <si>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</si>
  <si>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</si>
  <si>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</si>
  <si>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</si>
  <si>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</si>
  <si>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</si>
  <si>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</si>
  <si>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</si>
  <si>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</si>
  <si>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</si>
  <si>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</si>
  <si>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</si>
  <si>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</si>
  <si>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</si>
  <si>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</si>
  <si>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</si>
  <si>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</si>
  <si>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</si>
  <si>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</si>
  <si>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</si>
  <si>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</si>
  <si>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</si>
  <si>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</si>
  <si>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</si>
  <si>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</si>
  <si>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</si>
  <si>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</si>
  <si>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</si>
  <si>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</si>
  <si>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</si>
  <si>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</si>
  <si>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</si>
  <si>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</si>
  <si>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</si>
  <si>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</si>
  <si>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</si>
  <si>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</si>
  <si>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</si>
  <si>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</si>
  <si>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</si>
  <si>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</si>
  <si>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</si>
  <si>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</si>
  <si>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</si>
  <si>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</si>
  <si>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</si>
  <si>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</si>
  <si>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</si>
  <si>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</si>
  <si>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</si>
  <si>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</si>
  <si>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</si>
  <si>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</si>
  <si>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</si>
  <si>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</si>
  <si>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</si>
  <si>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</si>
  <si>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</si>
  <si>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</si>
  <si>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</si>
  <si>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</si>
  <si>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</si>
  <si>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</si>
  <si>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</si>
  <si>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</si>
  <si>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</si>
  <si>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</si>
  <si>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</si>
  <si>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</si>
  <si>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</si>
  <si>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</si>
  <si>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</si>
  <si>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</si>
  <si>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</si>
  <si>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</si>
  <si>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</si>
  <si>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</si>
  <si>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</si>
  <si>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</si>
  <si>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</si>
  <si>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</si>
  <si>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</si>
  <si>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</si>
  <si>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</si>
  <si>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</si>
  <si>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</si>
  <si>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</si>
  <si>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</si>
  <si>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</si>
  <si>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</si>
  <si>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</si>
  <si>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</si>
  <si>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</si>
  <si>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</si>
  <si>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</si>
  <si>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</si>
  <si>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</si>
  <si>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</si>
  <si>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</si>
  <si>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</si>
  <si>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</si>
  <si>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</si>
  <si>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</si>
  <si>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</si>
  <si>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</si>
  <si>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</si>
  <si>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</si>
  <si>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</si>
  <si>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</si>
  <si>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</si>
  <si>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</si>
  <si>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</si>
  <si>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</si>
  <si>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</si>
  <si>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</si>
  <si>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</si>
  <si>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</si>
  <si>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</si>
  <si>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</si>
  <si>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</si>
  <si>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</si>
  <si>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</si>
  <si>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</si>
  <si>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</si>
  <si>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</si>
  <si>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</si>
  <si>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</si>
  <si>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</si>
  <si>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</si>
  <si>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</si>
  <si>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</si>
  <si>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</si>
  <si>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</si>
  <si>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</si>
  <si>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</si>
  <si>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</si>
  <si>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</si>
  <si>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</si>
  <si>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</si>
  <si>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</si>
  <si>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</si>
  <si>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</si>
  <si>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</si>
  <si>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</si>
  <si>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</si>
  <si>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</si>
  <si>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</si>
  <si>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</si>
  <si>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</si>
  <si>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</si>
  <si>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</si>
  <si>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</si>
  <si>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</si>
  <si>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</si>
  <si>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</si>
  <si>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</si>
  <si>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</si>
  <si>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</si>
  <si>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</si>
  <si>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</si>
  <si>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</si>
  <si>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</si>
  <si>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</si>
  <si>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</si>
  <si>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</si>
  <si>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</si>
  <si>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</si>
  <si>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</si>
  <si>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</si>
  <si>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</si>
  <si>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</si>
  <si>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</si>
  <si>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</si>
  <si>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</si>
  <si>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</si>
  <si>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</si>
  <si>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</si>
  <si>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</si>
  <si>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</si>
  <si>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</si>
  <si>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</si>
  <si>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</si>
  <si>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</si>
  <si>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</si>
  <si>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</si>
  <si>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</si>
  <si>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</si>
  <si>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</si>
  <si>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</si>
  <si>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</si>
  <si>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</si>
  <si>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</si>
  <si>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</si>
  <si>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</si>
  <si>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</si>
  <si>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</si>
  <si>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</si>
  <si>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</si>
  <si>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</si>
  <si>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</si>
  <si>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</si>
  <si>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</si>
  <si>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</si>
  <si>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</si>
  <si>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</si>
  <si>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</si>
  <si>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</si>
  <si>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</si>
  <si>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</si>
  <si>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</si>
  <si>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</si>
  <si>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</si>
  <si>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</si>
  <si>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</si>
  <si>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</si>
  <si>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</si>
  <si>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</si>
  <si>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</si>
  <si>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</si>
  <si>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</si>
  <si>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</si>
  <si>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</si>
  <si>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</si>
  <si>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</si>
  <si>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</si>
  <si>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</si>
  <si>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</si>
  <si>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</si>
  <si>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</si>
  <si>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</si>
  <si>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</si>
  <si>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</si>
  <si>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</si>
  <si>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</si>
  <si>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</si>
  <si>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</si>
  <si>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</si>
  <si>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</si>
  <si>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</si>
  <si>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</si>
  <si>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</si>
  <si>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</si>
  <si>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</si>
  <si>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</si>
  <si>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</si>
  <si>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</si>
  <si>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</si>
  <si>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</si>
  <si>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</si>
  <si>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</si>
  <si>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</si>
  <si>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</si>
  <si>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</si>
  <si>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</si>
  <si>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</si>
  <si>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</si>
  <si>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</si>
  <si>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</si>
  <si>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</si>
  <si>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</si>
  <si>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</si>
  <si>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</si>
  <si>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</si>
  <si>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</si>
  <si>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</si>
  <si>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</si>
  <si>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</si>
  <si>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</si>
  <si>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</si>
  <si>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</si>
  <si>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</si>
  <si>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</si>
  <si>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</si>
  <si>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</si>
  <si>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</si>
  <si>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</si>
  <si>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</si>
  <si>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</si>
  <si>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</si>
  <si>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</si>
  <si>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</si>
  <si>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</si>
  <si>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</si>
  <si>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</si>
  <si>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</si>
  <si>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</si>
  <si>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</si>
  <si>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</si>
  <si>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</si>
  <si>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</si>
  <si>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</si>
  <si>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</si>
  <si>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</si>
  <si>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</si>
  <si>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</si>
  <si>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</si>
  <si>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</si>
  <si>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</si>
  <si>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</si>
  <si>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</si>
  <si>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</si>
  <si>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</si>
  <si>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</si>
  <si>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</si>
  <si>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</si>
  <si>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</si>
  <si>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</si>
  <si>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</si>
  <si>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</si>
  <si>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</si>
  <si>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</si>
  <si>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</si>
  <si>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</si>
  <si>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</si>
  <si>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</si>
  <si>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</si>
  <si>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</si>
  <si>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</si>
  <si>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</si>
  <si>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</si>
  <si>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</si>
  <si>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</si>
  <si>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</si>
  <si>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</si>
  <si>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</si>
  <si>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</si>
  <si>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</si>
  <si>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</si>
  <si>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</si>
  <si>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</si>
  <si>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</si>
  <si>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</si>
  <si>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</si>
  <si>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</si>
  <si>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</si>
  <si>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</si>
  <si>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</si>
  <si>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</si>
  <si>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</si>
  <si>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</si>
  <si>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</si>
  <si>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</si>
  <si>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</si>
  <si>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</si>
  <si>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</si>
  <si>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</si>
  <si>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</si>
  <si>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</si>
  <si>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</si>
  <si>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</si>
  <si>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</si>
  <si>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</si>
  <si>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</si>
  <si>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</si>
  <si>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</si>
  <si>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</si>
  <si>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</si>
  <si>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</si>
  <si>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</si>
  <si>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</si>
  <si>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</si>
  <si>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</si>
  <si>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</si>
  <si>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</si>
  <si>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</si>
  <si>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</si>
  <si>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</si>
  <si>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</si>
  <si>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</si>
  <si>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</si>
  <si>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</si>
  <si>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</si>
  <si>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</si>
  <si>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</si>
  <si>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</si>
  <si>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</si>
  <si>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</si>
  <si>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</si>
  <si>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</si>
  <si>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</si>
  <si>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</si>
  <si>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</si>
  <si>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</si>
  <si>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</si>
  <si>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</si>
  <si>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</si>
  <si>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</si>
  <si>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</si>
  <si>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</si>
  <si>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</si>
  <si>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</si>
  <si>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</si>
  <si>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</si>
  <si>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</si>
  <si>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</si>
  <si>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</si>
  <si>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</si>
  <si>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</si>
  <si>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</si>
  <si>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</si>
  <si>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</si>
  <si>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</si>
  <si>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</si>
  <si>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</si>
  <si>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</si>
  <si>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</si>
  <si>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</si>
  <si>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</si>
  <si>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</si>
  <si>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</si>
  <si>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</si>
  <si>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</si>
  <si>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</si>
  <si>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</si>
  <si>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</si>
  <si>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</si>
  <si>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</si>
  <si>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</si>
  <si>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</si>
  <si>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</si>
  <si>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</si>
  <si>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</si>
  <si>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</si>
  <si>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</si>
  <si>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</si>
  <si>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</si>
  <si>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</si>
  <si>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</si>
  <si>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</si>
  <si>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</si>
  <si>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</si>
  <si>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</si>
  <si>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</si>
  <si>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</si>
  <si>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</si>
  <si>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</si>
  <si>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</si>
  <si>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</si>
  <si>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</si>
  <si>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</si>
  <si>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</si>
  <si>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</si>
  <si>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</si>
  <si>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</si>
  <si>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</si>
  <si>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</si>
  <si>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</si>
  <si>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</si>
  <si>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</si>
  <si>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</si>
  <si>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</si>
  <si>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</si>
  <si>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</si>
  <si>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</si>
  <si>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</si>
  <si>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</si>
  <si>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</si>
  <si>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</si>
  <si>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</si>
  <si>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</si>
  <si>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</si>
  <si>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</si>
  <si>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</si>
  <si>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</si>
  <si>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</si>
  <si>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</si>
  <si>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</si>
  <si>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</si>
  <si>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</si>
  <si>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</si>
  <si>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</si>
  <si>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</si>
  <si>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</si>
  <si>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</si>
  <si>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</si>
  <si>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</si>
  <si>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</si>
  <si>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</si>
  <si>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</si>
  <si>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</si>
  <si>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</si>
  <si>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</si>
  <si>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</si>
  <si>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</si>
  <si>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</si>
  <si>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</si>
  <si>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</si>
  <si>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</si>
  <si>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</si>
  <si>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</si>
  <si>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</si>
  <si>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</si>
  <si>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</si>
  <si>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</si>
  <si>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</si>
  <si>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</si>
  <si>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</si>
  <si>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</si>
  <si>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</si>
  <si>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</si>
  <si>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</si>
  <si>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</si>
  <si>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</si>
  <si>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</si>
  <si>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</si>
  <si>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</si>
  <si>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</si>
  <si>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</si>
  <si>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</si>
  <si>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</si>
  <si>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</si>
  <si>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</si>
  <si>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</si>
  <si>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</si>
  <si>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</si>
  <si>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</si>
  <si>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</si>
  <si>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</si>
  <si>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</si>
  <si>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</si>
  <si>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</si>
  <si>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</si>
  <si>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</si>
  <si>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</si>
  <si>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</si>
  <si>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</si>
  <si>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</si>
  <si>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</si>
  <si>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</si>
  <si>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</si>
  <si>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</si>
  <si>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</si>
  <si>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</si>
  <si>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</si>
  <si>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</si>
  <si>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</si>
  <si>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</si>
  <si>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</si>
  <si>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</si>
  <si>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</si>
  <si>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</si>
  <si>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</si>
  <si>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</si>
  <si>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</si>
  <si>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</si>
  <si>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</si>
  <si>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</si>
  <si>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</si>
  <si>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</si>
  <si>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</si>
  <si>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</si>
  <si>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</si>
  <si>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</si>
  <si>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</si>
  <si>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</si>
  <si>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</si>
  <si>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</si>
  <si>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</si>
  <si>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</si>
  <si>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</si>
  <si>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</si>
  <si>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</si>
  <si>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</si>
  <si>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</si>
  <si>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</si>
  <si>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</si>
  <si>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</si>
  <si>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</si>
  <si>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</si>
  <si>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</si>
  <si>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</si>
  <si>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</si>
  <si>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</si>
  <si>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</si>
  <si>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</si>
  <si>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</si>
  <si>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</si>
  <si>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</si>
  <si>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</si>
  <si>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</si>
  <si>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</si>
  <si>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</si>
  <si>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</si>
  <si>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</si>
  <si>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</si>
  <si>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</si>
  <si>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</si>
  <si>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</si>
  <si>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</si>
  <si>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</si>
  <si>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</si>
  <si>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</si>
  <si>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</si>
  <si>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</si>
  <si>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</si>
  <si>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</si>
  <si>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</si>
  <si>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</si>
  <si>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</si>
  <si>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</si>
  <si>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</si>
  <si>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</si>
  <si>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</si>
  <si>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</si>
  <si>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</si>
  <si>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</si>
  <si>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</si>
  <si>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</si>
  <si>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</si>
  <si>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</si>
  <si>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</si>
  <si>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</si>
  <si>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</si>
  <si>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</si>
  <si>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</si>
  <si>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</si>
  <si>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</si>
  <si>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</si>
  <si>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</si>
  <si>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</si>
  <si>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</si>
  <si>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</si>
  <si>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</si>
  <si>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</si>
  <si>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</si>
  <si>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</si>
  <si>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</si>
  <si>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</si>
  <si>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</si>
  <si>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</si>
  <si>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</si>
  <si>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</si>
  <si>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</si>
  <si>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</si>
  <si>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</si>
  <si>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</si>
  <si>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</si>
  <si>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</si>
  <si>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</si>
  <si>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</si>
  <si>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</si>
  <si>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</si>
  <si>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</si>
  <si>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</si>
  <si>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</si>
  <si>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</si>
  <si>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</si>
  <si>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</si>
  <si>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</si>
  <si>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</si>
  <si>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</si>
  <si>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</si>
  <si>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</si>
  <si>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</si>
  <si>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</si>
  <si>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</si>
  <si>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</si>
  <si>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</si>
  <si>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</si>
  <si>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</si>
  <si>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</si>
  <si>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</si>
  <si>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</si>
  <si>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</si>
  <si>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</si>
  <si>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</si>
  <si>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</si>
  <si>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</si>
  <si>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</si>
  <si>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</si>
  <si>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</si>
  <si>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</si>
  <si>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</si>
  <si>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</si>
  <si>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</si>
  <si>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</si>
  <si>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</si>
  <si>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</si>
  <si>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</si>
  <si>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</si>
  <si>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</si>
  <si>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</si>
  <si>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</si>
  <si>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</si>
  <si>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</si>
  <si>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</si>
  <si>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</si>
  <si>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</si>
  <si>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</si>
  <si>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</si>
  <si>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</si>
  <si>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</si>
  <si>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</si>
  <si>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</si>
  <si>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</si>
  <si>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</si>
  <si>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</si>
  <si>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</si>
  <si>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</si>
  <si>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</si>
  <si>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</si>
  <si>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</si>
  <si>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</si>
  <si>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</si>
  <si>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</si>
  <si>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</si>
  <si>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</si>
  <si>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</si>
  <si>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</si>
  <si>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</si>
  <si>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</si>
  <si>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</si>
  <si>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</si>
  <si>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</si>
  <si>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</si>
  <si>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</si>
  <si>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</si>
  <si>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</si>
  <si>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</si>
  <si>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</si>
  <si>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</si>
  <si>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</si>
  <si>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</si>
  <si>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</si>
  <si>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</si>
  <si>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</si>
  <si>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</si>
  <si>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</si>
  <si>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</si>
  <si>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</si>
  <si>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</si>
  <si>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</si>
  <si>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</si>
  <si>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</si>
  <si>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</si>
  <si>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</si>
  <si>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</si>
  <si>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</si>
  <si>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</si>
  <si>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</si>
  <si>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</si>
  <si>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</si>
  <si>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</si>
  <si>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</si>
  <si>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</si>
  <si>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</si>
  <si>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</si>
  <si>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</si>
  <si>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</si>
  <si>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</si>
  <si>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</si>
  <si>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</si>
  <si>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</si>
  <si>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</si>
  <si>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</si>
  <si>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</si>
  <si>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</si>
  <si>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</si>
  <si>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</si>
  <si>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</si>
  <si>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</si>
  <si>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</si>
  <si>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</si>
  <si>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</si>
  <si>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</si>
  <si>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</si>
  <si>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</si>
  <si>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</si>
  <si>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</si>
  <si>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</si>
  <si>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</si>
  <si>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</si>
  <si>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</si>
  <si>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</si>
  <si>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</si>
  <si>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</si>
  <si>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</si>
  <si>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</si>
  <si>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</si>
  <si>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</si>
  <si>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</si>
  <si>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</si>
  <si>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</si>
  <si>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</si>
  <si>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</si>
  <si>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</si>
  <si>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</si>
  <si>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</si>
  <si>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</si>
  <si>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</si>
  <si>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</si>
  <si>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</si>
  <si>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</si>
  <si>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</si>
  <si>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</si>
  <si>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</si>
  <si>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</si>
  <si>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</si>
  <si>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</si>
  <si>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</si>
  <si>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</si>
  <si>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</si>
  <si>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</si>
  <si>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</si>
  <si>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</si>
  <si>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</si>
  <si>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</si>
  <si>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</si>
  <si>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</si>
  <si>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</si>
  <si>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</si>
  <si>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</si>
  <si>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</si>
  <si>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</si>
  <si>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</si>
  <si>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</si>
  <si>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</si>
  <si>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</si>
  <si>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</si>
  <si>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</si>
  <si>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</si>
  <si>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</si>
  <si>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</si>
  <si>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</si>
  <si>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</si>
  <si>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</si>
  <si>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</si>
  <si>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</si>
  <si>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</si>
  <si>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</si>
  <si>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</si>
  <si>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</si>
  <si>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</si>
  <si>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</si>
  <si>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</si>
  <si>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</si>
  <si>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</si>
  <si>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</si>
  <si>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</si>
  <si>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</si>
  <si>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</si>
  <si>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</si>
  <si>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</si>
  <si>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</si>
  <si>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</si>
  <si>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</si>
  <si>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</si>
  <si>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</si>
  <si>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</si>
  <si>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</si>
  <si>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</si>
  <si>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</si>
  <si>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</si>
  <si>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</si>
  <si>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</si>
  <si>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</si>
  <si>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</si>
  <si>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</si>
  <si>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</si>
  <si>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</si>
  <si>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</si>
  <si>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</si>
  <si>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</si>
  <si>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</si>
  <si>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</si>
  <si>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</si>
  <si>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</si>
  <si>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</si>
  <si>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</si>
  <si>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</si>
  <si>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</si>
  <si>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</si>
  <si>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</si>
  <si>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</si>
  <si>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</si>
  <si>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</si>
  <si>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</si>
  <si>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</si>
  <si>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</si>
  <si>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</si>
  <si>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</si>
  <si>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</si>
  <si>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</si>
  <si>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</si>
  <si>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</si>
  <si>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</si>
  <si>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</si>
  <si>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</si>
  <si>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</si>
  <si>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</si>
  <si>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</si>
  <si>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</si>
  <si>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</si>
  <si>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</si>
  <si>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</si>
  <si>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</si>
  <si>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</si>
  <si>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</si>
  <si>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</si>
  <si>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</si>
  <si>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</si>
  <si>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</si>
  <si>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</si>
  <si>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</si>
  <si>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</si>
  <si>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</si>
  <si>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</si>
  <si>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</si>
  <si>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</si>
  <si>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</si>
  <si>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</si>
  <si>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</si>
  <si>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</si>
  <si>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</si>
  <si>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</si>
  <si>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</si>
  <si>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</si>
  <si>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</si>
  <si>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</si>
  <si>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</si>
  <si>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</si>
  <si>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</si>
  <si>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</si>
  <si>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</si>
  <si>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</si>
  <si>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</si>
  <si>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</si>
  <si>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</si>
  <si>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</si>
  <si>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</si>
  <si>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</si>
  <si>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</si>
  <si>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</si>
  <si>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</si>
  <si>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</si>
  <si>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</si>
  <si>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</si>
  <si>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</si>
  <si>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</si>
  <si>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</si>
  <si>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</si>
  <si>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</si>
  <si>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</si>
  <si>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</si>
  <si>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</si>
  <si>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</si>
  <si>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</si>
  <si>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</si>
  <si>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</si>
  <si>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</si>
  <si>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</si>
  <si>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</si>
  <si>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</si>
  <si>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</si>
  <si>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</si>
  <si>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</si>
  <si>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</si>
  <si>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</si>
  <si>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</si>
  <si>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</si>
  <si>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</si>
  <si>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</si>
  <si>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</si>
  <si>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</si>
  <si>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</si>
  <si>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</si>
  <si>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</si>
  <si>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</si>
  <si>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</si>
  <si>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</si>
  <si>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</si>
  <si>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</si>
  <si>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</si>
  <si>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</si>
  <si>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</si>
  <si>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</si>
  <si>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</si>
  <si>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</si>
  <si>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</si>
  <si>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</si>
  <si>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</si>
  <si>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</si>
  <si>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</si>
  <si>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</si>
  <si>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</si>
  <si>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</si>
  <si>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</si>
  <si>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</si>
  <si>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</si>
  <si>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</si>
  <si>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</si>
  <si>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</si>
  <si>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</si>
  <si>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</si>
  <si>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</si>
  <si>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</si>
  <si>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</si>
  <si>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</si>
  <si>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</si>
  <si>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</si>
  <si>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</si>
  <si>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</si>
  <si>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</si>
  <si>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</si>
  <si>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</si>
  <si>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</si>
  <si>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</si>
  <si>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</si>
  <si>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</si>
  <si>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</si>
  <si>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</si>
  <si>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</si>
  <si>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</si>
  <si>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</si>
  <si>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</si>
  <si>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</si>
  <si>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</si>
  <si>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</si>
  <si>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</si>
  <si>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</si>
  <si>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</si>
  <si>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</si>
  <si>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</si>
  <si>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</si>
  <si>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</si>
  <si>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</si>
  <si>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</si>
  <si>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</si>
  <si>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</si>
  <si>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</si>
  <si>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</si>
  <si>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</si>
  <si>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</si>
  <si>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</si>
  <si>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</si>
  <si>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</si>
  <si>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</si>
  <si>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</si>
  <si>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</si>
  <si>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</si>
  <si>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</si>
  <si>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</si>
  <si>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</si>
  <si>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</si>
  <si>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</si>
  <si>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</si>
  <si>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</si>
  <si>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</si>
  <si>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</si>
  <si>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</si>
  <si>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</si>
  <si>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</si>
  <si>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</si>
  <si>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</si>
  <si>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</si>
  <si>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</si>
  <si>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</si>
  <si>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</si>
  <si>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</si>
  <si>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</si>
  <si>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</si>
  <si>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</si>
  <si>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</si>
  <si>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</si>
  <si>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</si>
  <si>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</si>
  <si>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</si>
  <si>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</si>
  <si>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</si>
  <si>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</si>
  <si>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</si>
  <si>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</si>
  <si>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</si>
  <si>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</si>
  <si>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</si>
  <si>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</si>
  <si>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</si>
  <si>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</si>
  <si>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</si>
  <si>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</si>
  <si>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</si>
  <si>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</si>
  <si>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</si>
  <si>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</si>
  <si>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</si>
  <si>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</si>
  <si>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</si>
  <si>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</si>
  <si>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</si>
  <si>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</si>
  <si>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</si>
  <si>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</si>
  <si>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</si>
  <si>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</si>
  <si>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</si>
  <si>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</si>
  <si>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</si>
  <si>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</si>
  <si>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</si>
  <si>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</si>
  <si>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</si>
  <si>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</si>
  <si>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</si>
  <si>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</si>
  <si>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</si>
  <si>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</si>
  <si>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</si>
  <si>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</si>
  <si>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</si>
  <si>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</si>
  <si>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</si>
  <si>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</si>
  <si>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</si>
  <si>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</si>
  <si>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</si>
  <si>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</si>
  <si>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</si>
  <si>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</si>
  <si>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</si>
  <si>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</si>
  <si>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</si>
  <si>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</si>
  <si>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</si>
  <si>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</si>
  <si>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</si>
  <si>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</si>
  <si>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</si>
  <si>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</si>
  <si>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</si>
  <si>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</si>
  <si>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</si>
  <si>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</si>
  <si>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</si>
  <si>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</si>
  <si>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</si>
  <si>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</si>
  <si>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</si>
  <si>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</si>
  <si>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</si>
  <si>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</si>
  <si>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</si>
  <si>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</si>
  <si>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</si>
  <si>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</si>
  <si>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</si>
  <si>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</si>
  <si>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</si>
  <si>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</si>
  <si>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</si>
  <si>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</si>
  <si>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</si>
  <si>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</si>
  <si>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</si>
  <si>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</si>
  <si>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</si>
  <si>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</si>
  <si>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</si>
  <si>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</si>
  <si>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</si>
  <si>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</si>
  <si>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</si>
  <si>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</si>
  <si>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</si>
  <si>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</si>
  <si>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</si>
  <si>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</si>
  <si>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</si>
  <si>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</si>
  <si>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</si>
  <si>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</si>
  <si>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</si>
  <si>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</si>
  <si>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</si>
  <si>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</si>
  <si>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</si>
  <si>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</si>
  <si>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</si>
  <si>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</si>
  <si>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</si>
  <si>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</si>
  <si>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</si>
  <si>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</si>
  <si>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</si>
  <si>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</si>
  <si>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</si>
  <si>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</si>
  <si>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</si>
  <si>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</si>
  <si>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</si>
  <si>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</si>
  <si>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</si>
  <si>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</si>
  <si>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</si>
  <si>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</si>
  <si>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</si>
  <si>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</si>
  <si>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</si>
  <si>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</si>
  <si>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</si>
  <si>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</si>
  <si>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</si>
  <si>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</si>
  <si>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</si>
  <si>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</si>
  <si>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</si>
  <si>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</si>
  <si>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</si>
  <si>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</si>
  <si>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</si>
  <si>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</si>
  <si>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</si>
  <si>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</si>
  <si>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</si>
  <si>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</si>
  <si>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</si>
  <si>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</si>
  <si>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</si>
  <si>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</si>
  <si>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</si>
  <si>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</si>
  <si>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</si>
  <si>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</si>
  <si>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</si>
  <si>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</si>
  <si>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</si>
  <si>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</si>
  <si>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</si>
  <si>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</si>
  <si>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</si>
  <si>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</si>
  <si>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</si>
  <si>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</si>
  <si>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</si>
  <si>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</si>
  <si>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</si>
  <si>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</si>
  <si>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</si>
  <si>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</si>
  <si>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</si>
  <si>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</si>
  <si>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</si>
  <si>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</si>
  <si>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</si>
  <si>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</si>
  <si>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</si>
  <si>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</si>
  <si>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</si>
  <si>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</si>
  <si>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</si>
  <si>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</si>
  <si>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</si>
  <si>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</si>
  <si>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</si>
  <si>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</si>
  <si>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</si>
  <si>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</si>
  <si>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</si>
  <si>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</si>
  <si>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</si>
  <si>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</si>
  <si>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</si>
  <si>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</si>
  <si>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</si>
  <si>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</si>
  <si>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</si>
  <si>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</si>
  <si>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</si>
  <si>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</si>
  <si>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</si>
  <si>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</si>
  <si>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</si>
  <si>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</si>
  <si>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</si>
  <si>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</si>
  <si>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</si>
  <si>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</si>
  <si>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</si>
  <si>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</si>
  <si>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</si>
  <si>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</si>
  <si>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</si>
  <si>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</si>
  <si>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</si>
  <si>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</si>
  <si>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</si>
  <si>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</si>
  <si>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</si>
  <si>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</si>
  <si>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</si>
  <si>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</si>
  <si>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</si>
  <si>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</si>
  <si>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</si>
  <si>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</si>
  <si>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</si>
  <si>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</si>
  <si>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</si>
  <si>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</si>
  <si>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</si>
  <si>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</si>
  <si>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</si>
  <si>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</si>
  <si>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</si>
  <si>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</si>
  <si>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</si>
  <si>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</si>
  <si>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</si>
  <si>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</si>
  <si>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</si>
  <si>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</si>
  <si>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</si>
  <si>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</si>
  <si>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</si>
  <si>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</si>
  <si>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</si>
  <si>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</si>
  <si>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</si>
  <si>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</si>
  <si>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</si>
  <si>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</si>
  <si>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</si>
  <si>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</si>
  <si>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</si>
  <si>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</si>
  <si>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</si>
  <si>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</si>
  <si>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</si>
  <si>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</si>
  <si>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</si>
  <si>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</si>
  <si>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</si>
  <si>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</si>
  <si>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</si>
  <si>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</si>
  <si>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</si>
  <si>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</si>
  <si>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</si>
  <si>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</si>
  <si>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</si>
  <si>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</si>
  <si>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</si>
  <si>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</si>
  <si>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</si>
  <si>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</si>
  <si>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</si>
  <si>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</si>
  <si>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</si>
  <si>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</si>
  <si>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</si>
  <si>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</si>
  <si>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</si>
  <si>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</si>
  <si>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</si>
  <si>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</si>
  <si>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</si>
  <si>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</si>
  <si>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</si>
  <si>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</si>
  <si>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</si>
  <si>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</si>
  <si>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</si>
  <si>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</si>
  <si>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</si>
  <si>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</si>
  <si>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</si>
  <si>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</si>
  <si>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</si>
  <si>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</si>
  <si>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</si>
  <si>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</si>
  <si>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</si>
  <si>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</si>
  <si>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</si>
  <si>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</si>
  <si>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</si>
  <si>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</si>
  <si>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</si>
  <si>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</si>
  <si>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</si>
  <si>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</si>
  <si>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</si>
  <si>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</si>
  <si>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</si>
  <si>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</si>
  <si>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</si>
  <si>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</si>
  <si>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</si>
  <si>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</si>
  <si>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</si>
  <si>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</si>
  <si>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</si>
  <si>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</si>
  <si>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</si>
  <si>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</si>
  <si>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</si>
  <si>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</si>
  <si>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</si>
  <si>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</si>
  <si>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</si>
  <si>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</si>
  <si>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</si>
  <si>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</si>
  <si>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</si>
  <si>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</si>
  <si>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</si>
  <si>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</si>
  <si>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</si>
  <si>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</si>
  <si>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</si>
  <si>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</si>
  <si>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</si>
  <si>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</si>
  <si>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</si>
  <si>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</si>
  <si>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</si>
  <si>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</si>
  <si>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</si>
  <si>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</si>
  <si>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</si>
  <si>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</si>
  <si>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</si>
  <si>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</si>
  <si>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</si>
  <si>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</si>
  <si>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</si>
  <si>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</si>
  <si>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</si>
  <si>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</si>
  <si>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</si>
  <si>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</si>
  <si>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</si>
  <si>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</si>
  <si>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</si>
  <si>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</si>
  <si>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</si>
  <si>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</si>
  <si>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</si>
  <si>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</si>
  <si>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</si>
  <si>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</si>
  <si>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</si>
  <si>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</si>
  <si>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</si>
  <si>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</si>
  <si>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</si>
  <si>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</si>
  <si>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</si>
  <si>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</si>
  <si>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</si>
  <si>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</si>
  <si>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</si>
  <si>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</si>
  <si>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</si>
  <si>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</si>
  <si>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</si>
  <si>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</si>
  <si>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</si>
  <si>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</si>
  <si>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</si>
  <si>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</si>
  <si>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</si>
  <si>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</si>
  <si>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</si>
  <si>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</si>
  <si>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</si>
  <si>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</si>
  <si>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</si>
  <si>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</si>
  <si>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</si>
  <si>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</si>
  <si>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</si>
  <si>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</si>
  <si>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</si>
  <si>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</si>
  <si>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</si>
  <si>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</si>
  <si>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</si>
  <si>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</si>
  <si>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</si>
  <si>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</si>
  <si>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</si>
  <si>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</si>
  <si>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</si>
  <si>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</si>
  <si>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</si>
  <si>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</si>
  <si>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</si>
  <si>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</si>
  <si>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</si>
  <si>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</si>
  <si>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</si>
  <si>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</si>
  <si>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</si>
  <si>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</si>
  <si>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</si>
  <si>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</si>
  <si>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</si>
  <si>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</si>
  <si>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</si>
  <si>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</si>
  <si>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</si>
  <si>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</si>
  <si>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</si>
  <si>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</si>
  <si>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</si>
  <si>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</si>
  <si>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</si>
  <si>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</si>
  <si>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</si>
  <si>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</si>
  <si>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</si>
  <si>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</si>
  <si>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</si>
  <si>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</si>
  <si>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</si>
  <si>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</si>
  <si>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</si>
  <si>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</si>
  <si>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</si>
  <si>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</si>
  <si>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</si>
  <si>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</si>
  <si>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</si>
  <si>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</si>
  <si>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</si>
  <si>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</si>
  <si>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</si>
  <si>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</si>
  <si>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</si>
  <si>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</si>
  <si>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</si>
  <si>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</si>
  <si>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</si>
  <si>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</si>
  <si>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</si>
  <si>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</si>
  <si>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</si>
  <si>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</si>
  <si>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</si>
  <si>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</si>
  <si>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</si>
  <si>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</si>
  <si>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</si>
  <si>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</si>
  <si>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</si>
  <si>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</si>
  <si>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</si>
  <si>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</si>
  <si>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</si>
  <si>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</si>
  <si>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</si>
  <si>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</si>
  <si>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</si>
  <si>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</si>
  <si>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</si>
  <si>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</si>
  <si>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</si>
  <si>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</si>
  <si>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</si>
  <si>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</si>
  <si>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</si>
  <si>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</si>
  <si>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</si>
  <si>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</si>
  <si>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</si>
  <si>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</si>
  <si>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</si>
  <si>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</si>
  <si>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</si>
  <si>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</si>
  <si>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</si>
  <si>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</si>
  <si>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</si>
  <si>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</si>
  <si>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</si>
  <si>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</si>
  <si>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</si>
  <si>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</si>
  <si>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</si>
  <si>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</si>
  <si>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</si>
  <si>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</si>
  <si>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</si>
  <si>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</si>
  <si>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</si>
  <si>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</si>
  <si>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</si>
  <si>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</si>
  <si>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</si>
  <si>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</si>
  <si>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</si>
  <si>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</si>
  <si>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</si>
  <si>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</si>
  <si>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</si>
  <si>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</si>
  <si>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</si>
  <si>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</si>
  <si>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</si>
  <si>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</si>
  <si>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</si>
  <si>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</si>
  <si>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</si>
  <si>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</si>
  <si>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</si>
  <si>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</si>
  <si>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</si>
  <si>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</si>
  <si>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</si>
  <si>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</si>
  <si>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</si>
  <si>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</si>
  <si>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</si>
  <si>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</si>
  <si>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</si>
  <si>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</si>
  <si>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</si>
  <si>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</si>
  <si>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</si>
  <si>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</si>
  <si>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</si>
  <si>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</si>
  <si>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</si>
  <si>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</si>
  <si>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</si>
  <si>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</si>
  <si>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</si>
  <si>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</si>
  <si>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</si>
  <si>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</si>
  <si>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</si>
  <si>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</si>
  <si>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</si>
  <si>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</si>
  <si>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</si>
  <si>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</si>
  <si>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</si>
  <si>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</si>
  <si>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</si>
  <si>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</si>
  <si>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</si>
  <si>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</si>
  <si>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</si>
  <si>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</si>
  <si>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</si>
  <si>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</si>
  <si>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</si>
  <si>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</si>
  <si>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</si>
  <si>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</si>
  <si>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</si>
  <si>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</si>
  <si>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</si>
  <si>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</si>
  <si>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</si>
  <si>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</si>
  <si>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</si>
  <si>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</si>
  <si>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</si>
  <si>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</si>
  <si>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</si>
  <si>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</si>
  <si>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</si>
  <si>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</si>
  <si>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</si>
  <si>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</si>
  <si>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</si>
  <si>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</si>
  <si>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</si>
  <si>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</si>
  <si>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</si>
  <si>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</si>
  <si>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</si>
  <si>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</si>
  <si>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</si>
  <si>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</si>
  <si>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</si>
  <si>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</si>
  <si>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</si>
  <si>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</si>
  <si>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</si>
  <si>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</si>
  <si>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</si>
  <si>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</si>
  <si>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</si>
  <si>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</si>
  <si>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</si>
  <si>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</si>
  <si>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</si>
  <si>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</si>
  <si>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</si>
  <si>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</si>
  <si>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</si>
  <si>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</si>
  <si>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</si>
  <si>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</si>
  <si>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</si>
  <si>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</si>
  <si>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</si>
  <si>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</si>
  <si>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</si>
  <si>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</si>
  <si>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</si>
  <si>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</si>
  <si>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</si>
  <si>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</si>
  <si>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</si>
  <si>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</si>
  <si>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</si>
  <si>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</si>
  <si>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</si>
  <si>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</si>
  <si>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</si>
  <si>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</si>
  <si>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</si>
  <si>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</si>
  <si>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</si>
  <si>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</si>
  <si>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</si>
  <si>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</si>
  <si>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</si>
  <si>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</si>
  <si>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</si>
  <si>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</si>
  <si>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</si>
  <si>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</si>
  <si>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</si>
  <si>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</si>
  <si>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</si>
  <si>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</si>
  <si>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</si>
  <si>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</si>
  <si>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</si>
  <si>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</si>
  <si>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</si>
  <si>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</si>
  <si>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</si>
  <si>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</si>
  <si>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</si>
  <si>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</si>
  <si>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</si>
  <si>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</si>
  <si>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</si>
  <si>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</si>
  <si>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</si>
  <si>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</si>
  <si>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</si>
  <si>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</si>
  <si>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</si>
  <si>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</si>
  <si>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</si>
  <si>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</si>
  <si>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</si>
  <si>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</si>
  <si>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</si>
  <si>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</si>
  <si>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</si>
  <si>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</si>
  <si>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</si>
  <si>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</si>
  <si>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</si>
  <si>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</si>
  <si>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</si>
  <si>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</si>
  <si>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</si>
  <si>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</si>
  <si>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</si>
  <si>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</si>
  <si>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</si>
  <si>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</si>
  <si>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</si>
  <si>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</si>
  <si>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</si>
  <si>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</si>
  <si>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</si>
  <si>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</si>
  <si>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</si>
  <si>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</si>
  <si>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</si>
  <si>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</si>
  <si>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</si>
  <si>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</si>
  <si>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</si>
  <si>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</si>
  <si>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</si>
  <si>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</si>
  <si>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</si>
  <si>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</si>
  <si>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</si>
  <si>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</si>
  <si>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</si>
  <si>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</si>
  <si>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</si>
  <si>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</si>
  <si>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</si>
  <si>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</si>
  <si>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</si>
  <si>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</si>
  <si>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</si>
  <si>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</si>
  <si>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</si>
  <si>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</si>
  <si>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</si>
  <si>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</si>
  <si>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</si>
  <si>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</si>
  <si>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</si>
  <si>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</si>
  <si>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</si>
  <si>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</si>
  <si>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</si>
  <si>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</si>
  <si>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</si>
  <si>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</si>
  <si>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</si>
  <si>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</si>
  <si>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</si>
  <si>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</si>
  <si>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</si>
  <si>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</si>
  <si>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</si>
  <si>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</si>
  <si>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</si>
  <si>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</si>
  <si>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</si>
  <si>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</si>
  <si>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</si>
  <si>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</si>
  <si>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</si>
  <si>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</si>
  <si>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</si>
  <si>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</si>
  <si>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</si>
  <si>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</si>
  <si>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</si>
  <si>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</si>
  <si>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</si>
  <si>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</si>
  <si>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</si>
  <si>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</si>
  <si>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</si>
  <si>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</si>
  <si>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</si>
  <si>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</si>
  <si>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</si>
  <si>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</si>
  <si>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</si>
  <si>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</si>
  <si>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</si>
  <si>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</si>
  <si>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</si>
  <si>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</si>
  <si>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</si>
  <si>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</si>
  <si>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</si>
  <si>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</si>
  <si>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</si>
  <si>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</si>
  <si>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</si>
  <si>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</si>
  <si>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</si>
  <si>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</si>
  <si>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</si>
  <si>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</si>
  <si>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</si>
  <si>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</si>
  <si>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</si>
  <si>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</si>
  <si>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</si>
  <si>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</si>
  <si>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</si>
  <si>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</si>
  <si>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</si>
  <si>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</si>
  <si>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</si>
  <si>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</si>
  <si>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</si>
  <si>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</si>
  <si>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</si>
  <si>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</si>
  <si>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</si>
  <si>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</si>
  <si>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</si>
  <si>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</si>
  <si>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</si>
  <si>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</si>
  <si>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</si>
  <si>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</si>
  <si>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</si>
  <si>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</si>
  <si>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</si>
  <si>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</si>
  <si>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</si>
  <si>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</si>
  <si>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</si>
  <si>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</si>
  <si>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</si>
  <si>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</si>
  <si>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</si>
  <si>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</si>
  <si>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</si>
  <si>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</si>
  <si>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</si>
  <si>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</si>
  <si>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</si>
  <si>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</si>
  <si>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</si>
  <si>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</si>
  <si>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</si>
  <si>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</si>
  <si>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</si>
  <si>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</si>
  <si>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</si>
  <si>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</si>
  <si>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</si>
  <si>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</si>
  <si>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</si>
  <si>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</si>
  <si>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</si>
  <si>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</si>
  <si>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</si>
  <si>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</si>
  <si>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</si>
  <si>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</si>
  <si>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</si>
  <si>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</si>
  <si>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</si>
  <si>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</si>
  <si>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</si>
  <si>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</si>
  <si>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</si>
  <si>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</si>
  <si>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</si>
  <si>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</si>
  <si>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</si>
  <si>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</si>
  <si>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</si>
  <si>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</si>
  <si>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</si>
  <si>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</si>
  <si>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</si>
  <si>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</si>
  <si>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</si>
  <si>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</si>
  <si>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</si>
  <si>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</si>
  <si>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</si>
  <si>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</si>
  <si>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</si>
  <si>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</si>
  <si>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</si>
  <si>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</si>
  <si>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</si>
  <si>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</si>
  <si>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</si>
  <si>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</si>
  <si>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</si>
  <si>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</si>
  <si>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</si>
  <si>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</si>
  <si>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</si>
  <si>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</si>
  <si>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</si>
  <si>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</si>
  <si>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</si>
  <si>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</si>
  <si>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</si>
  <si>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</si>
  <si>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</si>
  <si>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</si>
  <si>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</si>
  <si>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</si>
  <si>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</si>
  <si>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</si>
  <si>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</si>
  <si>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</si>
  <si>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</si>
  <si>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</si>
  <si>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</si>
  <si>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</si>
  <si>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</si>
  <si>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</si>
  <si>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</si>
  <si>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</si>
  <si>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</si>
  <si>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</si>
  <si>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</si>
  <si>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</si>
  <si>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</si>
  <si>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</si>
  <si>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</si>
  <si>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</si>
  <si>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</si>
  <si>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</si>
  <si>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</si>
  <si>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</si>
  <si>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</si>
  <si>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</si>
  <si>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</si>
  <si>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</si>
  <si>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</si>
  <si>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</si>
  <si>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</si>
  <si>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</si>
  <si>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</si>
  <si>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</si>
  <si>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</si>
  <si>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</si>
  <si>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</si>
  <si>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</si>
  <si>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</si>
  <si>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</si>
  <si>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</si>
  <si>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</si>
  <si>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</si>
  <si>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</si>
  <si>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</si>
  <si>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</si>
  <si>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</si>
  <si>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</si>
  <si>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</si>
  <si>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</si>
  <si>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</si>
  <si>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</si>
  <si>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</si>
  <si>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</si>
  <si>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</si>
  <si>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</si>
  <si>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</si>
  <si>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</si>
  <si>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</si>
  <si>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</si>
  <si>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</si>
  <si>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</si>
  <si>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</si>
  <si>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</si>
  <si>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</si>
  <si>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</si>
  <si>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</si>
  <si>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</si>
  <si>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</si>
  <si>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</si>
  <si>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</si>
  <si>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</si>
  <si>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</si>
  <si>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</si>
  <si>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</si>
  <si>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</si>
  <si>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</si>
  <si>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</si>
  <si>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</si>
  <si>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</si>
  <si>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</si>
  <si>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</si>
  <si>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</si>
  <si>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</si>
  <si>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</si>
  <si>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</si>
  <si>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</si>
  <si>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</si>
  <si>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</si>
  <si>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</si>
  <si>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</si>
  <si>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</si>
  <si>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</si>
  <si>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</si>
  <si>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</si>
  <si>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</si>
  <si>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</si>
  <si>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</si>
  <si>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</si>
  <si>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</si>
  <si>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</si>
  <si>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</si>
  <si>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</si>
  <si>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</si>
  <si>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</si>
  <si>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</si>
  <si>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</si>
  <si>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</si>
  <si>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</si>
  <si>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</si>
  <si>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</si>
  <si>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</si>
  <si>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</si>
  <si>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</si>
  <si>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</si>
  <si>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</si>
  <si>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</si>
  <si>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</si>
  <si>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</si>
  <si>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</si>
  <si>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</si>
  <si>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</si>
  <si>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</si>
  <si>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</si>
  <si>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</si>
  <si>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</si>
  <si>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</si>
  <si>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</si>
  <si>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</si>
  <si>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</si>
  <si>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</si>
  <si>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</si>
  <si>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</si>
  <si>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</si>
  <si>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</si>
  <si>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</si>
  <si>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</si>
  <si>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</si>
  <si>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</si>
  <si>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</si>
  <si>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</si>
  <si>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</si>
  <si>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</si>
  <si>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</si>
  <si>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</si>
  <si>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</si>
  <si>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</si>
  <si>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</si>
  <si>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</si>
  <si>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</si>
  <si>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</si>
  <si>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</si>
  <si>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</si>
  <si>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</si>
  <si>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</si>
  <si>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</si>
  <si>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</si>
  <si>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</si>
  <si>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</si>
  <si>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</si>
  <si>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</si>
  <si>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</si>
  <si>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</si>
  <si>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</si>
  <si>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</si>
  <si>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</si>
  <si>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</si>
  <si>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</si>
  <si>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</si>
  <si>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</si>
  <si>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</si>
  <si>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</si>
  <si>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</si>
  <si>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</si>
  <si>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</si>
  <si>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</si>
  <si>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</si>
  <si>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</si>
  <si>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</si>
  <si>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</si>
  <si>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</si>
  <si>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</si>
  <si>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</si>
  <si>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</si>
  <si>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</si>
  <si>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</si>
  <si>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</si>
  <si>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</si>
  <si>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</si>
  <si>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</si>
  <si>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</si>
  <si>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</si>
  <si>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</si>
  <si>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</si>
  <si>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</si>
  <si>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</si>
  <si>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</si>
  <si>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</si>
  <si>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</si>
  <si>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</si>
  <si>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</si>
  <si>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</si>
  <si>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</si>
  <si>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</si>
  <si>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</si>
  <si>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</si>
  <si>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</si>
  <si>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</si>
  <si>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</si>
  <si>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</si>
  <si>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</si>
  <si>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</si>
  <si>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</si>
  <si>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</si>
  <si>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</si>
  <si>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</si>
  <si>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</si>
  <si>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</si>
  <si>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</si>
  <si>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</si>
  <si>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</si>
  <si>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</si>
  <si>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</si>
  <si>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</si>
  <si>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</si>
  <si>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</si>
  <si>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</si>
  <si>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</si>
  <si>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</si>
  <si>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</si>
  <si>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</si>
  <si>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</si>
  <si>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</si>
  <si>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</si>
  <si>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</si>
  <si>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</si>
  <si>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</si>
  <si>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</si>
  <si>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</si>
  <si>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</si>
  <si>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</si>
  <si>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</si>
  <si>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</si>
  <si>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</si>
  <si>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</si>
  <si>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</si>
  <si>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</si>
  <si>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</si>
  <si>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</si>
  <si>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</si>
  <si>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</si>
  <si>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</si>
  <si>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</si>
  <si>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</si>
  <si>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</si>
  <si>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</si>
  <si>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</si>
  <si>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</si>
  <si>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</si>
  <si>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</si>
  <si>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</si>
  <si>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</si>
  <si>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</si>
  <si>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</si>
  <si>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</si>
  <si>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</si>
  <si>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</si>
  <si>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</si>
  <si>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</si>
  <si>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</si>
  <si>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</si>
  <si>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</si>
  <si>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</si>
  <si>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</si>
  <si>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</si>
  <si>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</si>
  <si>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</si>
  <si>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</si>
  <si>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</si>
  <si>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</si>
  <si>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</si>
  <si>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</si>
  <si>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</si>
  <si>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</si>
  <si>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</si>
  <si>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</si>
  <si>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</si>
  <si>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</si>
  <si>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</si>
  <si>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</si>
  <si>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</si>
  <si>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</si>
  <si>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</si>
  <si>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</si>
  <si>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</si>
  <si>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</si>
  <si>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</si>
  <si>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</si>
  <si>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</si>
  <si>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</si>
  <si>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</si>
  <si>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</si>
  <si>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</si>
  <si>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</si>
  <si>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</si>
  <si>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</si>
  <si>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</si>
  <si>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</si>
  <si>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</si>
  <si>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</si>
  <si>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</si>
  <si>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</si>
  <si>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</si>
  <si>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</si>
  <si>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</si>
  <si>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</si>
  <si>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</si>
  <si>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</si>
  <si>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</si>
  <si>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</si>
  <si>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</si>
  <si>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</si>
  <si>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</si>
  <si>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</si>
  <si>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</si>
  <si>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</si>
  <si>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</si>
  <si>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</si>
  <si>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</si>
  <si>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</si>
  <si>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</si>
  <si>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</si>
  <si>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</si>
  <si>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</si>
  <si>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</si>
  <si>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</si>
  <si>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</si>
  <si>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</si>
  <si>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</si>
  <si>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</si>
  <si>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</si>
  <si>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</si>
  <si>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</si>
  <si>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</si>
  <si>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</si>
  <si>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</si>
  <si>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</si>
  <si>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</si>
  <si>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</si>
  <si>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</si>
  <si>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</si>
  <si>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</si>
  <si>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</si>
  <si>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</si>
  <si>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</si>
  <si>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</si>
  <si>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</si>
  <si>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</si>
  <si>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</si>
  <si>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</si>
  <si>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</si>
  <si>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</si>
  <si>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</si>
  <si>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</si>
  <si>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</si>
  <si>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</si>
  <si>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</si>
  <si>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</si>
  <si>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</si>
  <si>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</si>
  <si>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</si>
  <si>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</si>
  <si>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</si>
  <si>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</si>
  <si>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</si>
  <si>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</si>
  <si>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</si>
  <si>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</si>
  <si>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</si>
  <si>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</si>
  <si>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</si>
  <si>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</si>
  <si>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</si>
  <si>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</si>
  <si>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</si>
  <si>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</si>
  <si>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</si>
  <si>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</si>
  <si>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</si>
  <si>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</si>
  <si>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</si>
  <si>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</si>
  <si>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</si>
  <si>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</si>
  <si>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</si>
  <si>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</si>
  <si>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</si>
  <si>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</si>
  <si>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</si>
  <si>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</si>
  <si>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</si>
  <si>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</si>
  <si>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</si>
  <si>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</si>
  <si>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</si>
  <si>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</si>
  <si>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</si>
  <si>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</si>
  <si>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</si>
  <si>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</si>
  <si>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</si>
  <si>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</si>
  <si>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</si>
  <si>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</si>
  <si>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</si>
  <si>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</si>
  <si>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</si>
  <si>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</si>
  <si>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</si>
  <si>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</si>
  <si>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</si>
  <si>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</si>
  <si>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</si>
  <si>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</si>
  <si>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</si>
  <si>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</si>
  <si>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</si>
  <si>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</si>
  <si>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</si>
  <si>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</si>
  <si>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</si>
  <si>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</si>
  <si>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</si>
  <si>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</si>
  <si>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</si>
  <si>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</si>
  <si>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</si>
  <si>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</si>
  <si>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</si>
  <si>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</si>
  <si>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</si>
  <si>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</si>
  <si>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</si>
  <si>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</si>
  <si>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</si>
  <si>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</si>
  <si>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</si>
  <si>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</si>
  <si>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</si>
  <si>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</si>
  <si>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</si>
  <si>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</si>
  <si>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</si>
  <si>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</si>
  <si>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</si>
  <si>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</si>
  <si>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</si>
  <si>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</si>
  <si>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</si>
  <si>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</si>
  <si>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</si>
  <si>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</si>
  <si>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</si>
  <si>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</si>
  <si>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</si>
  <si>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</si>
  <si>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</si>
  <si>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</si>
  <si>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</si>
  <si>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</si>
  <si>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</si>
  <si>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</si>
  <si>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</si>
  <si>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</si>
  <si>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</si>
  <si>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</si>
  <si>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</si>
  <si>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</si>
  <si>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</si>
  <si>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</si>
  <si>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</si>
  <si>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</si>
  <si>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</si>
  <si>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</si>
  <si>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</si>
  <si>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</si>
  <si>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</si>
  <si>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</si>
  <si>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</si>
  <si>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</si>
  <si>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</si>
  <si>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</si>
  <si>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</si>
  <si>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</si>
  <si>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</si>
  <si>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</si>
  <si>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</si>
  <si>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</si>
  <si>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</si>
  <si>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</si>
  <si>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</si>
  <si>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</si>
  <si>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</si>
  <si>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</si>
  <si>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</si>
  <si>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</si>
  <si>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</si>
  <si>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</si>
  <si>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</si>
  <si>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</si>
  <si>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</si>
  <si>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</si>
  <si>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</si>
  <si>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</si>
  <si>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</si>
  <si>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</si>
  <si>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</si>
  <si>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</si>
  <si>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</si>
  <si>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</si>
  <si>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</si>
  <si>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</si>
  <si>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</si>
  <si>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</si>
  <si>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</si>
  <si>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</si>
  <si>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</si>
  <si>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</si>
  <si>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</si>
  <si>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</si>
  <si>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</si>
  <si>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</si>
  <si>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</si>
  <si>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</si>
  <si>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</si>
  <si>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</si>
  <si>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</si>
  <si>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</si>
  <si>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</si>
  <si>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</si>
  <si>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</si>
  <si>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</si>
  <si>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</si>
  <si>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</si>
  <si>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</si>
  <si>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</si>
  <si>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</si>
  <si>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</si>
  <si>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</si>
  <si>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</si>
  <si>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</si>
  <si>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</si>
  <si>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</si>
  <si>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</si>
  <si>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</si>
  <si>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</si>
  <si>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</si>
  <si>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</si>
  <si>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</si>
  <si>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</si>
  <si>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</si>
  <si>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</si>
  <si>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</si>
  <si>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</si>
  <si>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</si>
  <si>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</si>
  <si>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</si>
  <si>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</si>
  <si>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</si>
  <si>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</si>
  <si>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</si>
  <si>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</si>
  <si>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</si>
  <si>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</si>
  <si>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</si>
  <si>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</si>
  <si>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</si>
  <si>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</si>
  <si>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</si>
  <si>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</si>
  <si>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</si>
  <si>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</si>
  <si>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</si>
  <si>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</si>
  <si>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</si>
  <si>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</si>
  <si>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</si>
  <si>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</si>
  <si>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</si>
  <si>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</si>
  <si>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</si>
  <si>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</si>
  <si>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</si>
  <si>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</si>
  <si>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</si>
  <si>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</si>
  <si>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</si>
  <si>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</si>
  <si>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</si>
  <si>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</si>
  <si>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</si>
  <si>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</si>
  <si>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</si>
  <si>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</si>
  <si>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</si>
  <si>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</si>
  <si>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</si>
  <si>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</si>
  <si>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</si>
  <si>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</si>
  <si>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</si>
  <si>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</si>
  <si>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</si>
  <si>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</si>
  <si>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</si>
  <si>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</si>
  <si>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</si>
  <si>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</si>
  <si>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</si>
  <si>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</si>
  <si>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</si>
  <si>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</si>
  <si>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</si>
  <si>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</si>
  <si>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</si>
  <si>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</si>
  <si>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</si>
  <si>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</si>
  <si>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</si>
  <si>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</si>
  <si>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</si>
  <si>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</si>
  <si>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</si>
  <si>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</si>
  <si>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</si>
  <si>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</si>
  <si>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</si>
  <si>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</si>
  <si>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</si>
  <si>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</si>
  <si>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</si>
  <si>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</si>
  <si>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</si>
  <si>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</si>
  <si>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</si>
  <si>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</si>
  <si>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</si>
  <si>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</si>
  <si>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</si>
  <si>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</si>
  <si>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</si>
  <si>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</si>
  <si>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</si>
  <si>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</si>
  <si>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</si>
  <si>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</si>
  <si>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</si>
  <si>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</si>
  <si>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</si>
  <si>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</si>
  <si>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</si>
  <si>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</si>
  <si>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</si>
  <si>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</si>
  <si>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</si>
  <si>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</si>
  <si>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</si>
  <si>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</si>
  <si>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</si>
  <si>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</si>
  <si>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</si>
  <si>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</si>
  <si>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</si>
  <si>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</si>
  <si>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</si>
  <si>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</si>
  <si>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</si>
  <si>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</si>
  <si>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</si>
  <si>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</si>
  <si>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</si>
  <si>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</si>
  <si>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</si>
  <si>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</si>
  <si>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</si>
  <si>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</si>
  <si>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</si>
  <si>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</si>
  <si>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</si>
  <si>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</si>
  <si>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</si>
  <si>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</si>
  <si>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</si>
  <si>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</si>
  <si>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</si>
  <si>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</si>
  <si>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</si>
  <si>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</si>
  <si>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</si>
  <si>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</si>
  <si>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</si>
  <si>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</si>
  <si>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</si>
  <si>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</si>
  <si>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</si>
  <si>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</si>
  <si>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</si>
  <si>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</si>
  <si>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</si>
  <si>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</si>
  <si>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</si>
  <si>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</si>
  <si>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</si>
  <si>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</si>
  <si>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</si>
  <si>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</si>
  <si>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</si>
  <si>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</si>
  <si>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</si>
  <si>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</si>
  <si>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</si>
  <si>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</si>
  <si>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</si>
  <si>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</si>
  <si>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</si>
  <si>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</si>
  <si>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</si>
  <si>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</si>
  <si>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</si>
  <si>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</si>
  <si>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</si>
  <si>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</si>
  <si>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</si>
  <si>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</si>
  <si>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</si>
  <si>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</si>
  <si>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</si>
  <si>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</si>
  <si>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</si>
  <si>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</si>
  <si>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</si>
  <si>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</si>
  <si>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</si>
  <si>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</si>
  <si>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</si>
  <si>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</si>
  <si>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</si>
  <si>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</si>
  <si>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</si>
  <si>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</si>
  <si>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</si>
  <si>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</si>
  <si>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</si>
  <si>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</si>
  <si>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</si>
  <si>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</si>
  <si>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</si>
  <si>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</si>
  <si>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</si>
  <si>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</si>
  <si>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</si>
  <si>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</si>
  <si>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</si>
  <si>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</si>
  <si>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</si>
  <si>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</si>
  <si>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</si>
  <si>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</si>
  <si>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</si>
  <si>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</si>
  <si>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</si>
  <si>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</si>
  <si>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</si>
  <si>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</si>
  <si>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</si>
  <si>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</si>
  <si>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</si>
  <si>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</si>
  <si>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</si>
  <si>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</si>
  <si>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</si>
  <si>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</si>
  <si>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</si>
  <si>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</si>
  <si>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</si>
  <si>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</si>
  <si>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</si>
  <si>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</si>
  <si>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</si>
  <si>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</si>
  <si>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</si>
  <si>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</si>
  <si>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</si>
  <si>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</si>
  <si>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</si>
  <si>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</si>
  <si>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</si>
  <si>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</si>
  <si>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</si>
  <si>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</si>
  <si>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</si>
  <si>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</si>
  <si>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</si>
  <si>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</si>
  <si>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</si>
  <si>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</si>
  <si>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</si>
  <si>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</si>
  <si>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</si>
  <si>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</si>
  <si>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</si>
  <si>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</si>
  <si>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</si>
  <si>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</si>
  <si>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</si>
  <si>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</si>
  <si>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</si>
  <si>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</si>
  <si>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</si>
  <si>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</si>
  <si>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</si>
  <si>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</si>
  <si>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</si>
  <si>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</si>
  <si>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</si>
  <si>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</si>
  <si>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</si>
  <si>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</si>
  <si>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</si>
  <si>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</si>
  <si>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</si>
  <si>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</si>
  <si>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</si>
  <si>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</si>
  <si>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</si>
  <si>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</si>
  <si>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</si>
  <si>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</si>
  <si>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</si>
  <si>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</si>
  <si>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</si>
  <si>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</si>
  <si>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</si>
  <si>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</si>
  <si>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</si>
  <si>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</si>
  <si>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</si>
  <si>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</si>
  <si>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</si>
  <si>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</si>
  <si>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</si>
  <si>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</si>
  <si>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</si>
  <si>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</si>
  <si>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</si>
  <si>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</si>
  <si>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</si>
  <si>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</si>
  <si>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</si>
  <si>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</si>
  <si>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</si>
  <si>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</si>
  <si>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</si>
  <si>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</si>
  <si>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</si>
  <si>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</si>
  <si>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</si>
  <si>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</si>
  <si>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</si>
  <si>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</si>
  <si>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</si>
  <si>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</si>
  <si>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</si>
  <si>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</si>
  <si>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</si>
  <si>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</si>
  <si>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</si>
  <si>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</si>
  <si>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</si>
  <si>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</si>
  <si>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</si>
  <si>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</si>
  <si>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</si>
  <si>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</si>
  <si>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</si>
  <si>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</si>
  <si>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</si>
  <si>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</si>
  <si>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</si>
  <si>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</si>
  <si>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</si>
  <si>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</si>
  <si>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</si>
  <si>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</si>
  <si>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</si>
  <si>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</si>
  <si>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</si>
  <si>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</si>
  <si>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</si>
  <si>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</si>
  <si>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</si>
  <si>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</si>
  <si>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</si>
  <si>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</si>
  <si>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</si>
  <si>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</si>
  <si>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</si>
  <si>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</si>
  <si>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</si>
  <si>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</si>
  <si>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</si>
  <si>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</si>
  <si>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</si>
  <si>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</si>
  <si>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</si>
  <si>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</si>
  <si>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</si>
  <si>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</si>
  <si>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</si>
  <si>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</si>
  <si>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</si>
  <si>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</si>
  <si>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</si>
  <si>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</si>
  <si>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</si>
  <si>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</si>
  <si>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</si>
  <si>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</si>
  <si>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</si>
  <si>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</si>
  <si>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</si>
  <si>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</si>
  <si>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</si>
  <si>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</si>
  <si>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</si>
  <si>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</si>
  <si>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</si>
  <si>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</si>
  <si>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</si>
  <si>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</si>
  <si>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</si>
  <si>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</si>
  <si>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</si>
  <si>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</si>
  <si>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</si>
  <si>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</si>
  <si>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</si>
  <si>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</si>
  <si>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</si>
  <si>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</si>
  <si>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</si>
  <si>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</si>
  <si>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</si>
  <si>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</si>
  <si>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</si>
  <si>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</si>
  <si>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</si>
  <si>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</si>
  <si>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</si>
  <si>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</si>
  <si>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</si>
  <si>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</si>
  <si>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</si>
  <si>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</si>
  <si>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</si>
  <si>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</si>
  <si>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</si>
  <si>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</si>
  <si>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</si>
  <si>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</si>
  <si>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</si>
  <si>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</si>
  <si>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</si>
  <si>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</si>
  <si>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</si>
  <si>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</si>
  <si>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</si>
  <si>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</si>
  <si>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</si>
  <si>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</si>
  <si>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</si>
  <si>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</si>
  <si>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</si>
  <si>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</si>
  <si>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</si>
  <si>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</si>
  <si>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</si>
  <si>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</si>
  <si>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</si>
  <si>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</si>
  <si>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</si>
  <si>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</si>
  <si>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</si>
  <si>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</si>
  <si>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</si>
  <si>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</si>
  <si>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</si>
  <si>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</si>
  <si>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</si>
  <si>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</si>
  <si>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</si>
  <si>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</si>
  <si>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</si>
  <si>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</si>
  <si>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</si>
  <si>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</si>
  <si>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</si>
  <si>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</si>
  <si>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</si>
  <si>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</si>
  <si>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</si>
  <si>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</si>
  <si>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</si>
  <si>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</si>
  <si>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</si>
  <si>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</si>
  <si>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</si>
  <si>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</si>
  <si>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</si>
  <si>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</si>
  <si>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</si>
  <si>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</si>
  <si>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</si>
  <si>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</si>
  <si>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</si>
  <si>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</si>
  <si>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</si>
  <si>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</si>
  <si>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</si>
  <si>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</si>
  <si>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</si>
  <si>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</si>
  <si>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</si>
  <si>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</si>
  <si>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</si>
  <si>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</si>
  <si>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</si>
  <si>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</si>
  <si>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</si>
  <si>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</si>
  <si>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</si>
  <si>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</si>
  <si>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</si>
  <si>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</si>
  <si>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</si>
  <si>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</si>
  <si>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</si>
  <si>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</si>
  <si>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</si>
  <si>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</si>
  <si>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</si>
  <si>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</si>
  <si>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</si>
  <si>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</si>
  <si>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</si>
  <si>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</si>
  <si>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</si>
  <si>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</si>
  <si>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</si>
  <si>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</si>
  <si>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</si>
  <si>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</si>
  <si>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</si>
  <si>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</si>
  <si>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</si>
  <si>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</si>
  <si>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</si>
  <si>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</si>
  <si>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</si>
  <si>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</si>
  <si>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</si>
  <si>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</si>
  <si>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</si>
  <si>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</si>
  <si>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</si>
  <si>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</si>
  <si>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</si>
  <si>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</si>
  <si>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</si>
  <si>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</si>
  <si>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</si>
  <si>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</si>
  <si>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</si>
  <si>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</si>
  <si>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</si>
  <si>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</si>
  <si>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</si>
  <si>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</si>
  <si>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</si>
  <si>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</si>
  <si>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</si>
  <si>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</si>
  <si>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</si>
  <si>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</si>
  <si>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</si>
  <si>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</si>
  <si>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</si>
  <si>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</si>
  <si>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</si>
  <si>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</si>
  <si>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</si>
  <si>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</si>
  <si>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</si>
  <si>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</si>
  <si>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</si>
  <si>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</si>
  <si>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</si>
  <si>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</si>
  <si>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</si>
  <si>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</si>
  <si>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</si>
  <si>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</si>
  <si>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</si>
  <si>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</si>
  <si>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</si>
  <si>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</si>
  <si>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</si>
  <si>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</si>
  <si>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</si>
  <si>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</si>
  <si>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</si>
  <si>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</si>
  <si>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</si>
  <si>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</si>
  <si>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</si>
  <si>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</si>
  <si>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</si>
  <si>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</si>
  <si>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</si>
  <si>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</si>
  <si>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</si>
  <si>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</si>
  <si>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</si>
  <si>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</si>
  <si>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</si>
  <si>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</si>
  <si>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</si>
  <si>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</si>
  <si>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</si>
  <si>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</si>
  <si>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</si>
  <si>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</si>
  <si>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</si>
  <si>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</si>
  <si>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</si>
  <si>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</si>
  <si>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</si>
  <si>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</si>
  <si>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</si>
  <si>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</si>
  <si>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</si>
  <si>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</si>
  <si>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</si>
  <si>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</si>
  <si>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</si>
  <si>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</si>
  <si>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</si>
  <si>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</si>
  <si>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</si>
  <si>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</si>
  <si>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</si>
  <si>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</si>
  <si>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</si>
  <si>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</si>
  <si>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</si>
  <si>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</si>
  <si>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</si>
  <si>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</si>
  <si>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</si>
  <si>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</si>
  <si>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</si>
  <si>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</si>
  <si>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</si>
  <si>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</si>
  <si>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</si>
  <si>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</si>
  <si>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</si>
  <si>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</si>
  <si>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</si>
  <si>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</si>
  <si>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</si>
  <si>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</si>
  <si>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</si>
  <si>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</si>
  <si>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</si>
  <si>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</si>
  <si>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</si>
  <si>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</si>
  <si>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</si>
  <si>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</si>
  <si>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</si>
  <si>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</si>
  <si>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</si>
  <si>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</si>
  <si>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</si>
  <si>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</si>
  <si>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</si>
  <si>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</si>
  <si>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</si>
  <si>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</si>
  <si>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</si>
  <si>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</si>
  <si>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</si>
  <si>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</si>
  <si>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</si>
  <si>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</si>
  <si>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</si>
  <si>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</si>
  <si>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</si>
  <si>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</si>
  <si>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</si>
  <si>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</si>
  <si>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</si>
  <si>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</si>
  <si>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</si>
  <si>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</si>
  <si>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</si>
  <si>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</si>
  <si>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</si>
  <si>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</si>
  <si>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</si>
  <si>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</si>
  <si>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</si>
  <si>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</si>
  <si>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</si>
  <si>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</si>
  <si>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</si>
  <si>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</si>
  <si>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</si>
  <si>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</si>
  <si>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</si>
  <si>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</si>
  <si>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</si>
  <si>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</si>
  <si>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</si>
  <si>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</si>
  <si>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</si>
  <si>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</si>
  <si>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</si>
  <si>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</si>
  <si>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</si>
  <si>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</si>
  <si>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</si>
  <si>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</si>
  <si>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</si>
  <si>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</si>
  <si>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</si>
  <si>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</si>
  <si>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</si>
  <si>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</si>
  <si>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</si>
  <si>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</si>
  <si>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</si>
  <si>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</si>
  <si>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</si>
  <si>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</si>
  <si>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</si>
  <si>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</si>
  <si>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</si>
  <si>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</si>
  <si>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</si>
  <si>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</si>
  <si>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</si>
  <si>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</si>
  <si>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</si>
  <si>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</si>
  <si>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</si>
  <si>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</si>
  <si>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</si>
  <si>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</si>
  <si>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</si>
  <si>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</si>
  <si>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</si>
  <si>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</si>
  <si>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</si>
  <si>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</si>
  <si>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</si>
  <si>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</si>
  <si>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</si>
  <si>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</si>
  <si>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</si>
  <si>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</si>
  <si>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</si>
  <si>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</si>
  <si>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</si>
  <si>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</si>
  <si>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</si>
  <si>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</si>
  <si>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</si>
  <si>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</si>
  <si>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</si>
  <si>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</si>
  <si>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</si>
  <si>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</si>
  <si>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</si>
  <si>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</si>
  <si>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</si>
  <si>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</si>
  <si>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</si>
  <si>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</si>
  <si>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</si>
  <si>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</si>
  <si>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</si>
  <si>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</si>
  <si>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</si>
  <si>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</si>
  <si>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</si>
  <si>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</si>
  <si>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</si>
  <si>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</si>
  <si>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</si>
  <si>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</si>
  <si>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</si>
  <si>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</si>
  <si>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</si>
  <si>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</si>
  <si>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</si>
  <si>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</si>
  <si>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</si>
  <si>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</si>
  <si>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</si>
  <si>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</si>
  <si>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</si>
  <si>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</si>
  <si>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</si>
  <si>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</si>
  <si>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</si>
  <si>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</si>
  <si>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</si>
  <si>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</si>
  <si>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</si>
  <si>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</si>
  <si>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</si>
  <si>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</si>
  <si>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</si>
  <si>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</si>
  <si>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</si>
  <si>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</si>
  <si>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</si>
  <si>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</si>
  <si>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</si>
  <si>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</si>
  <si>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</si>
  <si>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</si>
  <si>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</si>
  <si>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</si>
  <si>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</si>
  <si>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</si>
  <si>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</si>
  <si>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</si>
  <si>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</si>
  <si>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</si>
  <si>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</si>
  <si>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</si>
  <si>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</si>
  <si>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</si>
  <si>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</si>
  <si>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</si>
  <si>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</si>
  <si>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</si>
  <si>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</si>
  <si>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</si>
  <si>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</si>
  <si>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</si>
  <si>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</si>
  <si>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</si>
  <si>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</si>
  <si>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</si>
  <si>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</si>
  <si>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</si>
  <si>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</si>
  <si>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</si>
  <si>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</si>
  <si>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</si>
  <si>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</si>
  <si>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</si>
  <si>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</si>
  <si>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</si>
  <si>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</si>
  <si>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</si>
  <si>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</si>
  <si>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</si>
  <si>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</si>
  <si>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</si>
  <si>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</si>
  <si>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</si>
  <si>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</si>
  <si>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</si>
  <si>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</si>
  <si>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</si>
  <si>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</si>
  <si>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</si>
  <si>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</si>
  <si>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</si>
  <si>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</si>
  <si>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</si>
  <si>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</si>
  <si>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</si>
  <si>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</si>
  <si>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</si>
  <si>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</si>
  <si>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</si>
  <si>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</si>
  <si>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</si>
  <si>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</si>
  <si>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</si>
  <si>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</si>
  <si>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</si>
  <si>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</si>
  <si>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</si>
  <si>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</si>
  <si>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</si>
  <si>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</si>
  <si>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</si>
  <si>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</si>
  <si>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</si>
  <si>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</si>
  <si>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</si>
  <si>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</si>
  <si>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</si>
  <si>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</si>
  <si>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</si>
  <si>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</si>
  <si>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</si>
  <si>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</si>
  <si>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</si>
  <si>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</si>
  <si>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</si>
  <si>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</si>
  <si>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</si>
  <si>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</si>
  <si>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</si>
  <si>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</si>
  <si>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</si>
  <si>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</si>
  <si>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</si>
  <si>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</si>
  <si>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</si>
  <si>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</si>
  <si>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</si>
  <si>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</si>
  <si>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</si>
  <si>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</si>
  <si>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</si>
  <si>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</si>
  <si>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</si>
  <si>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</si>
  <si>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</si>
  <si>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</si>
  <si>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</si>
  <si>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</si>
  <si>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</si>
  <si>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</si>
  <si>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</si>
  <si>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</si>
  <si>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</si>
  <si>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</si>
  <si>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</si>
  <si>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</si>
  <si>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</si>
  <si>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</si>
  <si>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</si>
  <si>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</si>
  <si>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</si>
  <si>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</si>
  <si>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</si>
  <si>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</si>
  <si>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</si>
  <si>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</si>
  <si>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</si>
  <si>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</si>
  <si>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</si>
  <si>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</si>
  <si>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</si>
  <si>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</si>
  <si>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</si>
  <si>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</si>
  <si>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</si>
  <si>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</si>
  <si>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</si>
  <si>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</si>
  <si>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</si>
  <si>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</si>
  <si>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</si>
  <si>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</si>
  <si>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</si>
  <si>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</si>
  <si>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</si>
  <si>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</si>
  <si>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</si>
  <si>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</si>
  <si>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</si>
  <si>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</si>
  <si>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</si>
  <si>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</si>
  <si>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</si>
  <si>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</si>
  <si>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</si>
  <si>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</si>
  <si>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</si>
  <si>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</si>
  <si>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</si>
  <si>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</si>
  <si>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</si>
  <si>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</si>
  <si>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</si>
  <si>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</si>
  <si>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</si>
  <si>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</si>
  <si>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</si>
  <si>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</si>
  <si>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</si>
  <si>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</si>
  <si>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</si>
  <si>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</si>
  <si>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</si>
  <si>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</si>
  <si>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</si>
  <si>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</si>
  <si>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</si>
  <si>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</si>
  <si>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</si>
  <si>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</si>
  <si>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</si>
  <si>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</si>
  <si>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</si>
  <si>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</si>
  <si>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</si>
  <si>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</si>
  <si>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</si>
  <si>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</si>
  <si>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</si>
  <si>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</si>
  <si>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</si>
  <si>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</si>
  <si>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</si>
  <si>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</si>
  <si>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</si>
  <si>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</si>
  <si>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</si>
  <si>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</si>
  <si>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</si>
  <si>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</si>
  <si>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</si>
  <si>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</si>
  <si>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</si>
  <si>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</si>
  <si>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</si>
  <si>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</si>
  <si>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</si>
  <si>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</si>
  <si>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</si>
  <si>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</si>
  <si>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</si>
  <si>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</si>
  <si>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</si>
  <si>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</si>
  <si>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</si>
  <si>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</si>
  <si>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</si>
  <si>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</si>
  <si>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</si>
  <si>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</si>
  <si>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</si>
  <si>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</si>
  <si>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</si>
  <si>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</si>
  <si>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</si>
  <si>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</si>
  <si>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</si>
  <si>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</si>
  <si>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</si>
  <si>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</si>
  <si>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</si>
  <si>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</si>
  <si>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</si>
  <si>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</si>
  <si>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</si>
  <si>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</si>
  <si>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</si>
  <si>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</si>
  <si>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</si>
  <si>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</si>
  <si>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</si>
  <si>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</si>
  <si>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</si>
  <si>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</si>
  <si>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</si>
  <si>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</si>
  <si>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</si>
  <si>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</si>
  <si>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</si>
  <si>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</si>
  <si>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</si>
  <si>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</si>
  <si>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</si>
  <si>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</si>
  <si>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</si>
  <si>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</si>
  <si>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</si>
  <si>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</si>
  <si>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</si>
  <si>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</si>
  <si>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</si>
  <si>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</si>
  <si>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</si>
  <si>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</si>
  <si>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</si>
  <si>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</si>
  <si>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</si>
  <si>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</si>
  <si>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</si>
  <si>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</si>
  <si>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</si>
  <si>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</si>
  <si>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</si>
  <si>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</si>
  <si>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</si>
  <si>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</si>
  <si>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</si>
  <si>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</si>
  <si>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</si>
  <si>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</si>
  <si>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</si>
  <si>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</si>
  <si>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</si>
  <si>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</si>
  <si>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</si>
  <si>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</si>
  <si>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</si>
  <si>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</si>
  <si>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</si>
  <si>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</si>
  <si>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</si>
  <si>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</si>
  <si>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</si>
  <si>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</si>
  <si>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</si>
  <si>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</si>
  <si>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</si>
  <si>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</si>
  <si>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</si>
  <si>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</si>
  <si>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</si>
  <si>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</si>
  <si>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</si>
  <si>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</si>
  <si>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</si>
  <si>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</si>
  <si>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</si>
  <si>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</si>
  <si>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</si>
  <si>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</si>
  <si>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</si>
  <si>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</si>
  <si>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</si>
  <si>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</si>
  <si>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</si>
  <si>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</si>
  <si>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</si>
  <si>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</si>
  <si>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</si>
  <si>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</si>
  <si>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</si>
  <si>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</si>
  <si>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</si>
  <si>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</si>
  <si>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</si>
  <si>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</si>
  <si>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</si>
  <si>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</si>
  <si>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</si>
  <si>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</si>
  <si>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</si>
  <si>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</si>
  <si>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</si>
  <si>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</si>
  <si>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</si>
  <si>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</si>
  <si>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</si>
  <si>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</si>
  <si>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</si>
  <si>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</si>
  <si>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</si>
  <si>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</si>
  <si>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</si>
  <si>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</si>
  <si>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</si>
  <si>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</si>
  <si>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</si>
  <si>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</si>
  <si>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</si>
  <si>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</si>
  <si>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</si>
  <si>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</si>
  <si>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</si>
  <si>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</si>
  <si>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</si>
  <si>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</si>
  <si>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</si>
  <si>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</si>
  <si>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</si>
  <si>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</si>
  <si>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</si>
  <si>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</si>
  <si>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</si>
  <si>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</si>
  <si>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</si>
  <si>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</si>
  <si>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</si>
  <si>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</si>
  <si>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</si>
  <si>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</si>
  <si>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</si>
  <si>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</si>
  <si>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</si>
  <si>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</si>
  <si>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</si>
  <si>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</si>
  <si>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</si>
  <si>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</si>
  <si>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</si>
  <si>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</si>
  <si>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</si>
  <si>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</si>
  <si>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</si>
  <si>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</si>
  <si>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</si>
  <si>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</si>
  <si>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</si>
  <si>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</si>
  <si>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</si>
  <si>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</si>
  <si>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</si>
  <si>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</si>
  <si>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</si>
  <si>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</si>
  <si>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</si>
  <si>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</si>
  <si>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</si>
  <si>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</si>
  <si>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</si>
  <si>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</si>
  <si>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</si>
  <si>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</si>
  <si>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</si>
  <si>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</si>
  <si>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</si>
  <si>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</si>
  <si>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</si>
  <si>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</si>
  <si>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</si>
  <si>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</si>
  <si>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</si>
  <si>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</si>
  <si>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</si>
  <si>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</si>
  <si>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</si>
  <si>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</si>
  <si>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</si>
  <si>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</si>
  <si>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</si>
  <si>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</si>
  <si>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</si>
  <si>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</si>
  <si>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</si>
  <si>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</si>
  <si>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</si>
  <si>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</si>
  <si>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</si>
  <si>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</si>
  <si>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</si>
  <si>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</si>
  <si>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</si>
  <si>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</si>
  <si>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</si>
  <si>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</si>
  <si>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</si>
  <si>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</si>
  <si>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</si>
  <si>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</si>
  <si>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</si>
  <si>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</si>
  <si>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</si>
  <si>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</si>
  <si>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</si>
  <si>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</si>
  <si>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</si>
  <si>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</si>
  <si>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</si>
  <si>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</si>
  <si>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</si>
  <si>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</si>
  <si>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</si>
  <si>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</si>
  <si>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</si>
  <si>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</si>
  <si>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</si>
  <si>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</si>
  <si>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</si>
  <si>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</si>
  <si>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</si>
  <si>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</si>
  <si>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</si>
  <si>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</si>
  <si>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</si>
  <si>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</si>
  <si>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</si>
  <si>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</si>
  <si>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</si>
  <si>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</si>
  <si>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</si>
  <si>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</si>
  <si>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</si>
  <si>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</si>
  <si>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</si>
  <si>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</si>
  <si>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</si>
  <si>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</si>
  <si>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</si>
  <si>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</si>
  <si>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</si>
  <si>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</si>
  <si>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</si>
  <si>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</si>
  <si>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</si>
  <si>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</si>
  <si>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</si>
  <si>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</si>
  <si>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</si>
  <si>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</si>
  <si>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</si>
  <si>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</si>
  <si>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</si>
  <si>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</si>
  <si>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</si>
  <si>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</si>
  <si>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</si>
  <si>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</si>
  <si>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</si>
  <si>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</si>
  <si>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</si>
  <si>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</si>
  <si>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</si>
  <si>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</si>
  <si>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</si>
  <si>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</si>
  <si>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</si>
  <si>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</si>
  <si>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</si>
  <si>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</si>
  <si>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</si>
  <si>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</si>
  <si>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</si>
  <si>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</si>
  <si>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</si>
  <si>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</si>
  <si>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</si>
  <si>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</si>
  <si>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</si>
  <si>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</si>
  <si>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</si>
  <si>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</si>
  <si>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</si>
  <si>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</si>
  <si>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</si>
  <si>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</si>
  <si>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</si>
  <si>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</si>
  <si>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</si>
  <si>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</si>
  <si>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</si>
  <si>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</si>
  <si>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</si>
  <si>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</si>
  <si>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</si>
  <si>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</si>
  <si>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</si>
  <si>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</si>
  <si>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</si>
  <si>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</si>
  <si>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</si>
  <si>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</si>
  <si>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</si>
  <si>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</si>
  <si>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</si>
  <si>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</si>
  <si>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</si>
  <si>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</si>
  <si>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</si>
  <si>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</si>
  <si>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</si>
  <si>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</si>
  <si>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</si>
  <si>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</si>
  <si>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</si>
  <si>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</si>
  <si>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</si>
  <si>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</si>
  <si>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</si>
  <si>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</si>
  <si>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</si>
  <si>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</si>
  <si>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</si>
  <si>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</si>
  <si>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</si>
  <si>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</si>
  <si>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</si>
  <si>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</si>
  <si>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</si>
  <si>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</si>
  <si>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</si>
  <si>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</si>
  <si>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</si>
  <si>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</si>
  <si>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</si>
  <si>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</si>
  <si>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</si>
  <si>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</si>
  <si>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</si>
  <si>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</si>
  <si>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</si>
  <si>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</si>
  <si>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</si>
  <si>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</si>
  <si>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</si>
  <si>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</si>
  <si>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</si>
  <si>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</si>
  <si>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</si>
  <si>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</si>
  <si>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</si>
  <si>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</si>
  <si>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</si>
  <si>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</si>
  <si>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</si>
  <si>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</si>
  <si>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</si>
  <si>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</si>
  <si>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</si>
  <si>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</si>
  <si>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</si>
  <si>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</si>
  <si>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</si>
  <si>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</si>
  <si>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</si>
  <si>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</si>
  <si>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</si>
  <si>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</si>
  <si>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</si>
  <si>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</si>
  <si>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</si>
  <si>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</si>
  <si>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</si>
  <si>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</si>
  <si>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</si>
  <si>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</si>
  <si>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</si>
  <si>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</si>
  <si>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</si>
  <si>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</si>
  <si>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</si>
  <si>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</si>
  <si>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</si>
  <si>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</si>
  <si>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</si>
  <si>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</si>
  <si>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</si>
  <si>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</si>
  <si>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</si>
  <si>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</si>
  <si>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</si>
  <si>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</si>
  <si>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</si>
  <si>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</si>
  <si>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</si>
  <si>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</si>
  <si>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</si>
  <si>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</si>
  <si>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</si>
  <si>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</si>
  <si>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</si>
  <si>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</si>
  <si>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</si>
  <si>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</si>
  <si>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</si>
  <si>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</si>
  <si>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</si>
  <si>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</si>
  <si>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</si>
  <si>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</si>
  <si>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</si>
  <si>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</si>
  <si>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</si>
  <si>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</si>
  <si>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</si>
  <si>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</si>
  <si>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</si>
  <si>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</si>
  <si>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</si>
  <si>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</si>
  <si>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</si>
  <si>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</si>
  <si>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</si>
  <si>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</si>
  <si>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</si>
  <si>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</si>
  <si>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</si>
  <si>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</si>
  <si>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</si>
  <si>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</si>
  <si>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</si>
  <si>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</si>
  <si>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</si>
  <si>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</si>
  <si>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</si>
  <si>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</si>
  <si>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</si>
  <si>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</si>
  <si>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</si>
  <si>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</si>
  <si>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</si>
  <si>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</si>
  <si>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</si>
  <si>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</si>
  <si>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</si>
  <si>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</si>
  <si>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</si>
  <si>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</si>
  <si>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</si>
  <si>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</si>
  <si>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</si>
  <si>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</si>
  <si>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</si>
  <si>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</si>
  <si>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</si>
  <si>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</si>
  <si>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</si>
  <si>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</si>
  <si>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</si>
  <si>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</si>
  <si>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</si>
  <si>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</si>
  <si>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</si>
  <si>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</si>
  <si>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</si>
  <si>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</si>
  <si>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</si>
  <si>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</si>
  <si>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</si>
  <si>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</si>
  <si>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</si>
  <si>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</si>
  <si>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</si>
  <si>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</si>
  <si>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</si>
  <si>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</si>
  <si>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</si>
  <si>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</si>
  <si>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</si>
  <si>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</si>
  <si>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</si>
  <si>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</si>
  <si>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</si>
  <si>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</si>
  <si>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</si>
  <si>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</si>
  <si>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</si>
  <si>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</si>
  <si>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</si>
  <si>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</si>
  <si>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</si>
  <si>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</si>
  <si>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</si>
  <si>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</si>
  <si>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</si>
  <si>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</si>
  <si>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</si>
  <si>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</si>
  <si>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</si>
  <si>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</si>
  <si>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</si>
  <si>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</si>
  <si>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</si>
  <si>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</si>
  <si>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</si>
  <si>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</si>
  <si>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</si>
  <si>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</si>
  <si>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</si>
  <si>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</si>
  <si>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</si>
  <si>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</si>
  <si>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</si>
  <si>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</si>
  <si>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</si>
  <si>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</si>
  <si>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</si>
  <si>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</si>
  <si>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</si>
  <si>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</si>
  <si>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</si>
  <si>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</si>
  <si>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</si>
  <si>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</si>
  <si>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</si>
  <si>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</si>
  <si>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</si>
  <si>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</si>
  <si>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</si>
  <si>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</si>
  <si>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</si>
  <si>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</si>
  <si>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</si>
  <si>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</si>
  <si>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</si>
  <si>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</si>
  <si>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</si>
  <si>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</si>
  <si>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</si>
  <si>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</si>
  <si>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</si>
  <si>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</si>
  <si>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</si>
  <si>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</si>
  <si>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</si>
  <si>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</si>
  <si>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</si>
  <si>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</si>
  <si>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</si>
  <si>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</si>
  <si>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</si>
  <si>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</si>
  <si>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</si>
  <si>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</si>
  <si>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</si>
  <si>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</si>
  <si>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</si>
  <si>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</si>
  <si>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</si>
  <si>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</si>
  <si>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</si>
  <si>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</si>
  <si>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</si>
  <si>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</si>
  <si>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</si>
  <si>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</si>
  <si>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</si>
  <si>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</si>
  <si>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</si>
  <si>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</si>
  <si>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</si>
  <si>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</si>
  <si>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</si>
  <si>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</si>
  <si>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</si>
  <si>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</si>
  <si>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</si>
  <si>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</si>
  <si>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</si>
  <si>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</si>
  <si>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</si>
  <si>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</si>
  <si>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</si>
  <si>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</si>
  <si>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</si>
  <si>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</si>
  <si>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</si>
  <si>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</si>
  <si>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</si>
  <si>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</si>
  <si>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</si>
  <si>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</si>
  <si>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</si>
  <si>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</si>
  <si>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</si>
  <si>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</si>
  <si>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</si>
  <si>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</si>
  <si>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</si>
  <si>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</si>
  <si>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</si>
  <si>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</si>
  <si>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</si>
  <si>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</si>
  <si>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</si>
  <si>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</si>
  <si>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</si>
  <si>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</si>
  <si>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</si>
  <si>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</si>
  <si>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</si>
  <si>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</si>
  <si>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</si>
  <si>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</si>
  <si>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</si>
  <si>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</si>
  <si>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</si>
  <si>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</si>
  <si>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</si>
  <si>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</si>
  <si>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</si>
  <si>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</si>
  <si>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</si>
  <si>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</si>
  <si>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</si>
  <si>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</si>
  <si>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</si>
  <si>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</si>
  <si>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</si>
  <si>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</si>
  <si>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</si>
  <si>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</si>
  <si>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</si>
  <si>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</si>
  <si>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</si>
  <si>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</si>
  <si>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</si>
  <si>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</si>
  <si>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</si>
  <si>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</si>
  <si>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</si>
  <si>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</si>
  <si>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</si>
  <si>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</si>
  <si>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</si>
  <si>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</si>
  <si>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</si>
  <si>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</si>
  <si>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</si>
  <si>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</si>
  <si>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</si>
  <si>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</si>
  <si>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</si>
  <si>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</si>
  <si>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</si>
  <si>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</si>
  <si>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</si>
  <si>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</si>
  <si>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</si>
  <si>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</si>
  <si>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</si>
  <si>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</si>
  <si>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</si>
  <si>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</si>
  <si>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</si>
  <si>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</si>
  <si>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</si>
  <si>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</si>
  <si>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</si>
  <si>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</si>
  <si>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</si>
  <si>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</si>
  <si>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</si>
  <si>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</si>
  <si>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</si>
  <si>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</si>
  <si>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</si>
  <si>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</si>
  <si>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</si>
  <si>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</si>
  <si>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</si>
  <si>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</si>
  <si>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</si>
  <si>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</si>
  <si>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</si>
  <si>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</si>
  <si>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</si>
  <si>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</si>
  <si>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</si>
  <si>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</si>
  <si>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</si>
  <si>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</si>
  <si>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</si>
  <si>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</si>
  <si>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</si>
  <si>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</si>
  <si>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</si>
  <si>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</si>
  <si>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</si>
  <si>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</si>
  <si>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</si>
  <si>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</si>
  <si>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</si>
  <si>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</si>
  <si>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</si>
  <si>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</si>
  <si>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</si>
  <si>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</si>
  <si>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</si>
  <si>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</si>
  <si>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</si>
  <si>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</si>
  <si>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</si>
  <si>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</si>
  <si>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</si>
  <si>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</si>
  <si>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</si>
  <si>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</si>
  <si>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</si>
  <si>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</si>
  <si>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</si>
  <si>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</si>
  <si>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</si>
  <si>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</si>
  <si>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</si>
  <si>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</si>
  <si>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</si>
  <si>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</si>
  <si>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</si>
  <si>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</si>
  <si>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</si>
  <si>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</si>
  <si>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</si>
  <si>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</si>
  <si>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</si>
  <si>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</si>
  <si>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</si>
  <si>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</si>
  <si>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</si>
  <si>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</si>
  <si>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</si>
  <si>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</si>
  <si>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</si>
  <si>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</si>
  <si>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</si>
  <si>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</si>
  <si>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</si>
  <si>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</si>
  <si>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</si>
  <si>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</si>
  <si>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</si>
  <si>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</si>
  <si>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</si>
  <si>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</si>
  <si>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</si>
  <si>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</si>
  <si>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</si>
  <si>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</si>
  <si>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</si>
  <si>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</si>
  <si>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</si>
  <si>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</si>
  <si>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</si>
  <si>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</si>
  <si>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</si>
  <si>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</si>
  <si>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</si>
  <si>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</si>
  <si>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</si>
  <si>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</si>
  <si>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</si>
  <si>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</si>
  <si>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</si>
  <si>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</si>
  <si>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</si>
  <si>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</si>
  <si>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</si>
  <si>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</si>
  <si>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</si>
  <si>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</si>
  <si>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</si>
  <si>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</si>
  <si>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</si>
  <si>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</si>
  <si>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</si>
  <si>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</si>
  <si>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</si>
  <si>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</si>
  <si>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</si>
  <si>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</si>
  <si>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</si>
  <si>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</si>
  <si>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</si>
  <si>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</si>
  <si>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</si>
  <si>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</si>
  <si>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</si>
  <si>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</si>
  <si>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</si>
  <si>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</si>
  <si>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</si>
  <si>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</si>
  <si>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</si>
  <si>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</si>
  <si>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</si>
  <si>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</si>
  <si>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</si>
  <si>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</si>
  <si>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</si>
  <si>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</si>
  <si>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</si>
  <si>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</si>
  <si>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</si>
  <si>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</si>
  <si>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</si>
  <si>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</si>
  <si>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</si>
  <si>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</si>
  <si>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</si>
  <si>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</si>
  <si>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</si>
  <si>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</si>
  <si>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</si>
  <si>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</si>
  <si>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</si>
  <si>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</si>
  <si>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</si>
  <si>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</si>
  <si>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</si>
  <si>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</si>
  <si>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</si>
  <si>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</si>
  <si>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</si>
  <si>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</si>
  <si>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</si>
  <si>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</si>
  <si>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</si>
  <si>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</si>
  <si>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</si>
  <si>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</si>
  <si>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</si>
  <si>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</si>
  <si>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</si>
  <si>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</si>
  <si>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</si>
  <si>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</si>
  <si>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</si>
  <si>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</si>
  <si>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</si>
  <si>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</si>
  <si>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</si>
  <si>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</si>
  <si>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</si>
  <si>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</si>
  <si>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</si>
  <si>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</si>
  <si>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</si>
  <si>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</si>
  <si>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</si>
  <si>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</si>
  <si>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</si>
  <si>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</si>
  <si>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</si>
  <si>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</si>
  <si>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</si>
  <si>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</si>
  <si>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</si>
  <si>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</si>
  <si>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</si>
  <si>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</si>
  <si>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</si>
  <si>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</si>
  <si>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</si>
  <si>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</si>
  <si>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</si>
  <si>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</si>
  <si>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</si>
  <si>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</si>
  <si>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</si>
  <si>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</si>
  <si>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</si>
  <si>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</si>
  <si>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</si>
  <si>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</si>
  <si>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</si>
  <si>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</si>
  <si>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</si>
  <si>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</si>
  <si>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</si>
  <si>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</si>
  <si>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</si>
  <si>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</si>
  <si>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</si>
  <si>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</si>
  <si>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</si>
  <si>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</si>
  <si>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</si>
  <si>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</si>
  <si>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</si>
  <si>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</si>
  <si>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</si>
  <si>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</si>
  <si>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</si>
  <si>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</si>
  <si>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</si>
  <si>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</si>
  <si>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</si>
  <si>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</si>
  <si>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</si>
  <si>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</si>
  <si>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</si>
  <si>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</si>
  <si>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</si>
  <si>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</si>
  <si>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</si>
  <si>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</si>
  <si>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</si>
  <si>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</si>
  <si>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</si>
  <si>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</si>
  <si>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</si>
  <si>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</si>
  <si>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</si>
  <si>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</si>
  <si>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</si>
  <si>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</si>
  <si>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</si>
  <si>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</si>
  <si>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</si>
  <si>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</si>
  <si>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</si>
  <si>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</si>
  <si>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</si>
  <si>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</si>
  <si>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</si>
  <si>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</si>
  <si>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</si>
  <si>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</si>
  <si>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</si>
  <si>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</si>
  <si>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</si>
  <si>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</si>
  <si>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</si>
  <si>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</si>
  <si>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</si>
  <si>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</si>
  <si>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</si>
  <si>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</si>
  <si>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</si>
  <si>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</si>
  <si>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</si>
  <si>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</si>
  <si>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</si>
  <si>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</si>
  <si>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</si>
  <si>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</si>
  <si>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</si>
  <si>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</si>
  <si>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</si>
  <si>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</si>
  <si>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</si>
  <si>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</si>
  <si>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</si>
  <si>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</si>
  <si>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</si>
  <si>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</si>
  <si>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</si>
  <si>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</si>
  <si>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</si>
  <si>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</si>
  <si>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</si>
  <si>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</si>
  <si>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</si>
  <si>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</si>
  <si>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</si>
  <si>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</si>
  <si>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</si>
  <si>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</si>
  <si>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</si>
  <si>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</si>
  <si>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</si>
  <si>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</si>
  <si>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</si>
  <si>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</si>
  <si>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</si>
  <si>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</si>
  <si>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</si>
  <si>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</si>
  <si>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</si>
  <si>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</si>
  <si>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</si>
  <si>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</si>
  <si>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</si>
  <si>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</si>
  <si>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</si>
  <si>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</si>
  <si>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</si>
  <si>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</si>
  <si>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</si>
  <si>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</si>
  <si>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</si>
  <si>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</si>
  <si>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</si>
  <si>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</si>
  <si>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</si>
  <si>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</si>
  <si>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</si>
  <si>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</si>
  <si>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</si>
  <si>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</si>
  <si>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</si>
  <si>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</si>
  <si>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</si>
  <si>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</si>
  <si>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</si>
  <si>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</si>
  <si>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</si>
  <si>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</si>
  <si>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</si>
  <si>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</si>
  <si>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</si>
  <si>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</si>
  <si>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</si>
  <si>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</si>
  <si>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</si>
  <si>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</si>
  <si>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</si>
  <si>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</si>
  <si>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</si>
  <si>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</si>
  <si>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</si>
  <si>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</si>
  <si>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</si>
  <si>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</si>
  <si>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</si>
  <si>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</si>
  <si>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</si>
  <si>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</si>
  <si>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</si>
  <si>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</si>
  <si>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</si>
  <si>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</si>
  <si>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</si>
  <si>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</si>
  <si>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</si>
  <si>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</si>
  <si>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</si>
  <si>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</si>
  <si>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</si>
  <si>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</si>
  <si>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</si>
  <si>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</si>
  <si>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</si>
  <si>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</si>
  <si>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</si>
  <si>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</si>
  <si>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</si>
  <si>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</si>
  <si>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</si>
  <si>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</si>
  <si>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</si>
  <si>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</si>
  <si>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</si>
  <si>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</si>
  <si>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</si>
  <si>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</si>
  <si>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</si>
  <si>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</si>
  <si>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</si>
  <si>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</si>
  <si>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</si>
  <si>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</si>
  <si>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</si>
  <si>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</si>
  <si>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</si>
  <si>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</si>
  <si>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</si>
  <si>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</si>
  <si>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</si>
  <si>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</si>
  <si>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</si>
  <si>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</si>
  <si>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</si>
  <si>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</si>
  <si>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</si>
  <si>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</si>
  <si>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</si>
  <si>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</si>
  <si>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</si>
  <si>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</si>
  <si>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</si>
  <si>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</si>
  <si>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</si>
  <si>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</si>
  <si>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</si>
  <si>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</si>
  <si>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</si>
  <si>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</si>
  <si>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</si>
  <si>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</si>
  <si>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</si>
  <si>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</si>
  <si>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</si>
  <si>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</si>
  <si>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</si>
  <si>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</si>
  <si>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</si>
  <si>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</si>
  <si>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</si>
  <si>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</si>
  <si>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</si>
  <si>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</si>
  <si>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</si>
  <si>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</si>
  <si>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</si>
  <si>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</si>
  <si>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</si>
  <si>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</si>
  <si>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</si>
  <si>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</si>
  <si>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</si>
  <si>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</si>
  <si>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</si>
  <si>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</si>
  <si>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</si>
  <si>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</si>
  <si>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</si>
  <si>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</si>
  <si>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</si>
  <si>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</si>
  <si>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</si>
  <si>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</si>
  <si>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</si>
  <si>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</si>
  <si>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</si>
  <si>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</si>
  <si>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</si>
  <si>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</si>
  <si>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</si>
  <si>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</si>
  <si>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</si>
  <si>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</si>
  <si>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</si>
  <si>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</si>
  <si>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</si>
  <si>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</si>
  <si>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</si>
  <si>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</si>
  <si>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</si>
  <si>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</si>
  <si>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</si>
  <si>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</si>
  <si>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</si>
  <si>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</si>
  <si>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</si>
  <si>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</si>
  <si>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</si>
  <si>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</si>
  <si>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</si>
  <si>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</si>
  <si>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</si>
  <si>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</si>
  <si>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</si>
  <si>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</si>
  <si>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</si>
  <si>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</si>
  <si>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</si>
  <si>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</si>
  <si>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</si>
  <si>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</si>
  <si>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</si>
  <si>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</si>
  <si>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</si>
  <si>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</si>
  <si>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</si>
  <si>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</si>
  <si>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</si>
  <si>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</si>
  <si>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</si>
  <si>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</si>
  <si>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</si>
  <si>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</si>
  <si>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</si>
  <si>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</si>
  <si>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</si>
  <si>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</si>
  <si>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</si>
  <si>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</si>
  <si>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</si>
  <si>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</si>
  <si>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</si>
  <si>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</si>
  <si>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</si>
  <si>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</si>
  <si>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</si>
  <si>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</si>
  <si>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</si>
  <si>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</si>
  <si>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</si>
  <si>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</si>
  <si>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</si>
  <si>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</si>
  <si>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</si>
  <si>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</si>
  <si>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</si>
  <si>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</si>
  <si>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</si>
  <si>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</si>
  <si>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</si>
  <si>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</si>
  <si>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</si>
  <si>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</si>
  <si>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</si>
  <si>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</si>
  <si>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</si>
  <si>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</si>
  <si>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</si>
  <si>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</si>
  <si>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</si>
  <si>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</si>
  <si>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</si>
  <si>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</si>
  <si>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</si>
  <si>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</si>
  <si>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</si>
  <si>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</si>
  <si>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</si>
  <si>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</si>
  <si>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</si>
  <si>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</si>
  <si>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</si>
  <si>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</si>
  <si>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</si>
  <si>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</si>
  <si>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</si>
  <si>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</si>
  <si>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</si>
  <si>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</si>
  <si>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</si>
  <si>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</si>
  <si>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</si>
  <si>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</si>
  <si>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</si>
  <si>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</si>
  <si>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</si>
  <si>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</si>
  <si>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</si>
  <si>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</si>
  <si>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</si>
  <si>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</si>
  <si>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</si>
  <si>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</si>
  <si>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</si>
  <si>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</si>
  <si>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</si>
  <si>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</si>
  <si>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</si>
  <si>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</si>
  <si>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</si>
  <si>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</si>
  <si>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</si>
  <si>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</si>
  <si>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</si>
  <si>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</si>
  <si>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</si>
  <si>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</si>
  <si>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</si>
  <si>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</si>
  <si>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</si>
  <si>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</si>
  <si>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</si>
  <si>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</si>
  <si>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</si>
  <si>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</si>
  <si>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</si>
  <si>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</si>
  <si>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</si>
  <si>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</si>
  <si>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</si>
  <si>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</si>
  <si>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</si>
  <si>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</si>
  <si>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</si>
  <si>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</si>
  <si>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</si>
  <si>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</si>
  <si>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</si>
  <si>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</si>
  <si>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</si>
  <si>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</si>
  <si>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</si>
  <si>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</si>
  <si>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</si>
  <si>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</si>
  <si>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</si>
  <si>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</si>
  <si>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</si>
  <si>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</si>
  <si>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</si>
  <si>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</si>
  <si>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</si>
  <si>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</si>
  <si>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</si>
  <si>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</si>
  <si>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</si>
  <si>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</si>
  <si>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</si>
  <si>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</si>
  <si>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</si>
  <si>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</si>
  <si>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</si>
  <si>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</si>
  <si>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</si>
  <si>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</si>
  <si>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</si>
  <si>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</si>
  <si>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</si>
  <si>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</si>
  <si>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</si>
  <si>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</si>
  <si>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</si>
  <si>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</si>
  <si>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</si>
  <si>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</si>
  <si>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</si>
  <si>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</si>
  <si>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</si>
  <si>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</si>
  <si>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</si>
  <si>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</si>
  <si>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</si>
  <si>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</si>
  <si>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</si>
  <si>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</si>
  <si>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</si>
  <si>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</si>
  <si>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</si>
  <si>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</si>
  <si>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</si>
  <si>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</si>
  <si>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</si>
  <si>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</si>
  <si>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</si>
  <si>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</si>
  <si>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</si>
  <si>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</si>
  <si>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</si>
  <si>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</si>
  <si>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</si>
  <si>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</si>
  <si>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</si>
  <si>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</si>
  <si>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</si>
  <si>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</si>
  <si>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</si>
  <si>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</si>
  <si>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</si>
  <si>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</si>
  <si>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</si>
  <si>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</si>
  <si>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</si>
  <si>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</si>
  <si>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</si>
  <si>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</si>
  <si>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</si>
  <si>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</si>
  <si>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</si>
  <si>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</si>
  <si>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</si>
  <si>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</si>
  <si>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</si>
  <si>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</si>
  <si>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</si>
  <si>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</si>
  <si>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</si>
  <si>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</si>
  <si>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</si>
  <si>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</si>
  <si>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</si>
  <si>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</si>
  <si>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</si>
  <si>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</si>
  <si>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</si>
  <si>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</si>
  <si>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</si>
  <si>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</si>
  <si>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</si>
  <si>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</si>
  <si>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</si>
  <si>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</si>
  <si>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</si>
  <si>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</si>
  <si>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</si>
  <si>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</si>
  <si>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</si>
  <si>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</si>
  <si>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</si>
  <si>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</si>
  <si>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</si>
  <si>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</si>
  <si>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</si>
  <si>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</si>
  <si>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</si>
  <si>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</si>
  <si>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</si>
  <si>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</si>
  <si>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</si>
  <si>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</si>
  <si>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</si>
  <si>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</si>
  <si>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</si>
  <si>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</si>
  <si>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</si>
  <si>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</si>
  <si>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</si>
  <si>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</si>
  <si>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</si>
  <si>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</si>
  <si>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</si>
  <si>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</si>
  <si>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</si>
  <si>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</si>
  <si>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</si>
  <si>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</si>
  <si>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</si>
  <si>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</si>
  <si>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</si>
  <si>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</si>
  <si>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</si>
  <si>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</si>
  <si>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</si>
  <si>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</si>
  <si>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</si>
  <si>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</si>
  <si>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</si>
  <si>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</si>
  <si>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</si>
  <si>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</si>
  <si>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</si>
  <si>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</si>
  <si>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</si>
  <si>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</si>
  <si>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</si>
  <si>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</si>
  <si>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</si>
  <si>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</si>
  <si>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</si>
  <si>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</si>
  <si>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</si>
  <si>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</si>
  <si>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</si>
  <si>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</si>
  <si>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</si>
  <si>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</si>
  <si>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</si>
  <si>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</si>
  <si>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</si>
  <si>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</si>
  <si>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</si>
  <si>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</si>
  <si>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</si>
  <si>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</si>
  <si>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</si>
  <si>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</si>
  <si>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</si>
  <si>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</si>
  <si>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</si>
  <si>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</si>
  <si>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</si>
  <si>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</si>
  <si>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</si>
  <si>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</si>
  <si>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</si>
  <si>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</si>
  <si>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</si>
  <si>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</si>
  <si>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</si>
  <si>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</si>
  <si>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</si>
  <si>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</si>
  <si>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</si>
  <si>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</si>
  <si>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</si>
  <si>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</si>
  <si>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</si>
  <si>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</si>
  <si>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</si>
  <si>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</si>
  <si>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</si>
  <si>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</si>
  <si>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</si>
  <si>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</si>
  <si>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</si>
  <si>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</si>
  <si>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</si>
  <si>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</si>
  <si>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</si>
  <si>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</si>
  <si>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</si>
  <si>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</si>
  <si>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</si>
  <si>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</si>
  <si>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</si>
  <si>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</si>
  <si>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</si>
  <si>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</si>
  <si>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</si>
  <si>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</si>
  <si>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</si>
  <si>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</si>
  <si>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</si>
  <si>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</si>
  <si>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</si>
  <si>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</si>
  <si>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</si>
  <si>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</si>
  <si>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</si>
  <si>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</si>
  <si>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</si>
  <si>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</si>
  <si>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</si>
  <si>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</si>
  <si>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</si>
  <si>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</si>
  <si>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</si>
  <si>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</si>
  <si>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</si>
  <si>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</si>
  <si>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</si>
  <si>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</si>
  <si>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</si>
  <si>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</si>
  <si>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</si>
  <si>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</si>
  <si>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</si>
  <si>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</si>
  <si>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</si>
  <si>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</si>
  <si>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</si>
  <si>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</si>
  <si>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</si>
  <si>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</si>
  <si>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</si>
  <si>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</si>
  <si>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</si>
  <si>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</si>
  <si>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</si>
  <si>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</si>
  <si>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</si>
  <si>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</si>
  <si>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</si>
  <si>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</si>
  <si>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</si>
  <si>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</si>
  <si>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</si>
  <si>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</si>
  <si>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</si>
  <si>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</si>
  <si>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</si>
  <si>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</si>
  <si>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</si>
  <si>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</si>
  <si>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</si>
  <si>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</si>
  <si>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</si>
  <si>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</si>
  <si>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</si>
  <si>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</si>
  <si>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</si>
  <si>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</si>
  <si>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</si>
  <si>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</si>
  <si>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</si>
  <si>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</si>
  <si>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</si>
  <si>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</si>
  <si>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</si>
  <si>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</si>
  <si>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</si>
  <si>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</si>
  <si>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</si>
  <si>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</si>
  <si>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</si>
  <si>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</si>
  <si>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</si>
  <si>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</si>
  <si>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</si>
  <si>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</si>
  <si>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</si>
  <si>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</si>
  <si>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</si>
  <si>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</si>
  <si>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</si>
  <si>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</si>
  <si>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</si>
  <si>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</si>
  <si>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</si>
  <si>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</si>
  <si>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</si>
  <si>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</si>
  <si>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</si>
  <si>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</si>
  <si>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</si>
  <si>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</si>
  <si>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</si>
  <si>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</si>
  <si>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</si>
  <si>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</si>
  <si>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</si>
  <si>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</si>
  <si>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</si>
  <si>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</si>
  <si>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</si>
  <si>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</si>
  <si>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</si>
  <si>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</si>
  <si>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</si>
  <si>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</si>
  <si>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</si>
  <si>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</si>
  <si>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</si>
  <si>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</si>
  <si>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</si>
  <si>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</si>
  <si>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</si>
  <si>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</si>
  <si>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</si>
  <si>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</si>
  <si>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</si>
  <si>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</si>
  <si>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</si>
  <si>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</si>
  <si>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</si>
  <si>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</si>
  <si>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</si>
  <si>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</si>
  <si>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</si>
  <si>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</si>
  <si>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</si>
  <si>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</si>
  <si>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</si>
  <si>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</si>
  <si>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</si>
  <si>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</si>
  <si>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</si>
  <si>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</si>
  <si>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</si>
  <si>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</si>
  <si>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</si>
  <si>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</si>
  <si>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</si>
  <si>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</si>
  <si>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</si>
  <si>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</si>
  <si>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</si>
  <si>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</si>
  <si>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</si>
  <si>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</si>
  <si>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</si>
  <si>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</si>
  <si>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</si>
  <si>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</si>
  <si>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</si>
  <si>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</si>
  <si>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</si>
  <si>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</si>
  <si>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</si>
  <si>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</si>
  <si>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</si>
  <si>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</si>
  <si>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</si>
  <si>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</si>
  <si>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</si>
  <si>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</si>
  <si>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</si>
  <si>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</si>
  <si>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</si>
  <si>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</si>
  <si>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</si>
  <si>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</si>
  <si>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</si>
  <si>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</si>
  <si>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</si>
  <si>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</si>
  <si>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</si>
  <si>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</si>
  <si>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</si>
  <si>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</si>
  <si>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</si>
  <si>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</si>
  <si>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</si>
  <si>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</si>
  <si>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</si>
  <si>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</si>
  <si>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</si>
  <si>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</si>
  <si>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</si>
  <si>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</si>
  <si>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</si>
  <si>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</si>
  <si>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</si>
  <si>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</si>
  <si>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</si>
  <si>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</si>
  <si>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</si>
  <si>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</si>
  <si>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</si>
  <si>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</si>
  <si>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</si>
  <si>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</si>
  <si>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</si>
  <si>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</si>
  <si>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</si>
  <si>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</si>
  <si>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</si>
  <si>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</si>
  <si>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</si>
  <si>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</si>
  <si>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</si>
  <si>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</si>
  <si>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</si>
  <si>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</si>
  <si>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</si>
  <si>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</si>
  <si>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</si>
  <si>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</si>
  <si>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</si>
  <si>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</si>
  <si>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</si>
  <si>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</si>
  <si>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</si>
  <si>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</si>
  <si>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</si>
  <si>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</si>
  <si>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</si>
  <si>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</si>
  <si>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</si>
  <si>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</si>
  <si>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</si>
  <si>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</si>
  <si>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</si>
  <si>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</si>
  <si>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</si>
  <si>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</si>
  <si>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</si>
  <si>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</si>
  <si>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</si>
  <si>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</si>
  <si>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</si>
  <si>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</si>
  <si>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</si>
  <si>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</si>
  <si>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</si>
  <si>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</si>
  <si>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</si>
  <si>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</si>
  <si>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</si>
  <si>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</si>
  <si>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</si>
  <si>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</si>
  <si>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</si>
  <si>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</si>
  <si>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</si>
  <si>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</si>
  <si>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</si>
  <si>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</si>
  <si>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</si>
  <si>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</si>
  <si>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</si>
  <si>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</si>
  <si>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</si>
  <si>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</si>
  <si>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</si>
  <si>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</si>
  <si>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</si>
  <si>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</si>
  <si>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</si>
  <si>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</si>
  <si>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</si>
  <si>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</si>
  <si>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</si>
  <si>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</si>
  <si>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</si>
  <si>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</si>
  <si>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</si>
  <si>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</si>
  <si>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</si>
  <si>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</si>
  <si>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</si>
  <si>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</si>
  <si>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</si>
  <si>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</si>
  <si>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</si>
  <si>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</si>
  <si>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</si>
  <si>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</si>
  <si>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</si>
  <si>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</si>
  <si>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</si>
  <si>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</si>
  <si>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</si>
  <si>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</si>
  <si>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</si>
  <si>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</si>
  <si>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</si>
  <si>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</si>
  <si>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</si>
  <si>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</si>
  <si>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</si>
  <si>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</si>
  <si>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</si>
  <si>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</si>
  <si>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</si>
  <si>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</si>
  <si>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</si>
  <si>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</si>
  <si>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</si>
  <si>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</si>
  <si>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</si>
  <si>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</si>
  <si>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</si>
  <si>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</si>
  <si>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</si>
  <si>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</si>
  <si>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</si>
  <si>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</si>
  <si>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</si>
  <si>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</si>
  <si>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</si>
  <si>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</si>
  <si>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</si>
  <si>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</si>
  <si>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</si>
  <si>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</si>
  <si>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</si>
  <si>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</si>
  <si>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</si>
  <si>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</si>
  <si>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</si>
  <si>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</si>
  <si>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</si>
  <si>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</si>
  <si>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</si>
  <si>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</si>
  <si>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</si>
  <si>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</si>
  <si>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</si>
  <si>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</si>
  <si>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</si>
  <si>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</si>
  <si>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</si>
  <si>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</si>
  <si>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</si>
  <si>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</si>
  <si>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</si>
  <si>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</si>
  <si>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</si>
  <si>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</si>
  <si>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</si>
  <si>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</si>
  <si>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</si>
  <si>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</si>
  <si>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</si>
  <si>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</si>
  <si>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</si>
  <si>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</si>
  <si>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</si>
  <si>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</si>
  <si>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</si>
  <si>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</si>
  <si>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</si>
  <si>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</si>
  <si>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</si>
  <si>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</si>
  <si>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</si>
  <si>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</si>
  <si>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</si>
  <si>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</si>
  <si>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</si>
  <si>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</si>
  <si>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</si>
  <si>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</si>
  <si>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</si>
  <si>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</si>
  <si>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</si>
  <si>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</si>
  <si>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</si>
  <si>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</si>
  <si>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</si>
  <si>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</si>
  <si>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</si>
  <si>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</si>
  <si>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</si>
  <si>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</si>
  <si>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</si>
  <si>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</si>
  <si>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</si>
  <si>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</si>
  <si>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</si>
  <si>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</si>
  <si>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</si>
  <si>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</si>
  <si>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</si>
  <si>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</si>
  <si>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</si>
  <si>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</si>
  <si>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</si>
  <si>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</si>
  <si>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</si>
  <si>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</si>
  <si>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</si>
  <si>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</si>
  <si>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</si>
  <si>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</si>
  <si>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</si>
  <si>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</si>
  <si>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</si>
  <si>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</si>
  <si>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</si>
  <si>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</si>
  <si>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</si>
  <si>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</si>
  <si>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</si>
  <si>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</si>
  <si>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</si>
  <si>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</si>
  <si>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</si>
  <si>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</si>
  <si>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</si>
  <si>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</si>
  <si>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</si>
  <si>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</si>
  <si>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</si>
  <si>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</si>
  <si>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</si>
  <si>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</si>
  <si>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</si>
  <si>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</si>
  <si>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</si>
  <si>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</si>
  <si>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</si>
  <si>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</si>
  <si>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</si>
  <si>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</si>
  <si>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</si>
  <si>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</si>
  <si>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</si>
  <si>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</si>
  <si>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</si>
  <si>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</si>
  <si>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</si>
  <si>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</si>
  <si>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</si>
  <si>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</si>
  <si>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</si>
  <si>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</si>
  <si>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</si>
  <si>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</si>
  <si>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</si>
  <si>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</si>
  <si>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</si>
  <si>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</si>
  <si>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</si>
  <si>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</si>
  <si>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</si>
  <si>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</si>
  <si>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</si>
  <si>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</si>
  <si>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</si>
  <si>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</si>
  <si>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</si>
  <si>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</si>
  <si>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</si>
  <si>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</si>
  <si>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</si>
  <si>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</si>
  <si>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</si>
  <si>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</si>
  <si>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</si>
  <si>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</si>
  <si>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</si>
  <si>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</si>
  <si>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</si>
  <si>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</si>
  <si>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</si>
  <si>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</si>
  <si>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</si>
  <si>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</si>
  <si>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</si>
  <si>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</si>
  <si>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</si>
  <si>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</si>
  <si>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</si>
  <si>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</si>
  <si>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</si>
  <si>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</si>
  <si>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</si>
  <si>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</si>
  <si>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</si>
  <si>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</si>
  <si>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</si>
  <si>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</si>
  <si>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</si>
  <si>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</si>
  <si>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</si>
  <si>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</si>
  <si>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</si>
  <si>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</si>
  <si>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</si>
  <si>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</si>
  <si>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</si>
  <si>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</si>
  <si>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</si>
  <si>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</si>
  <si>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</si>
  <si>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</si>
  <si>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</si>
  <si>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</si>
  <si>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</si>
  <si>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</si>
  <si>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</si>
  <si>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</si>
  <si>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</si>
  <si>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</si>
  <si>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</si>
  <si>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</si>
  <si>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</si>
  <si>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</si>
  <si>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</si>
  <si>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</si>
  <si>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</si>
  <si>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</si>
  <si>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</si>
  <si>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</si>
  <si>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</si>
  <si>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</si>
  <si>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</si>
  <si>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</si>
  <si>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</si>
  <si>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</si>
  <si>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</si>
  <si>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</si>
  <si>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</si>
  <si>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</si>
  <si>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</si>
  <si>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</si>
  <si>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</si>
  <si>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</si>
  <si>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</si>
  <si>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</si>
  <si>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</si>
  <si>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</si>
  <si>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</si>
  <si>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</si>
  <si>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</si>
  <si>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</si>
  <si>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</si>
  <si>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</si>
  <si>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</si>
  <si>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</si>
  <si>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</si>
  <si>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</si>
  <si>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</si>
  <si>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</si>
  <si>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</si>
  <si>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</si>
  <si>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</si>
  <si>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</si>
  <si>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</si>
  <si>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</si>
  <si>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</si>
  <si>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</si>
  <si>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</si>
  <si>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</si>
  <si>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</si>
  <si>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</si>
  <si>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</si>
  <si>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</si>
  <si>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</si>
  <si>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</si>
  <si>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</si>
  <si>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</si>
  <si>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</si>
  <si>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</si>
  <si>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</si>
  <si>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</si>
  <si>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</si>
  <si>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</si>
  <si>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</si>
  <si>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</si>
  <si>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</si>
  <si>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</si>
  <si>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</si>
  <si>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</si>
  <si>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</si>
  <si>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</si>
  <si>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</si>
  <si>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</si>
  <si>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</si>
  <si>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</si>
  <si>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</si>
  <si>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</si>
  <si>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</si>
  <si>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</si>
  <si>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</si>
  <si>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</si>
  <si>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</si>
  <si>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</si>
  <si>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</si>
  <si>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</si>
  <si>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</si>
  <si>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</si>
  <si>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</si>
  <si>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</si>
  <si>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</si>
  <si>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</si>
  <si>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</si>
  <si>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</si>
  <si>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</si>
  <si>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</si>
  <si>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</si>
  <si>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</si>
  <si>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</si>
  <si>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</si>
  <si>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</si>
  <si>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</si>
  <si>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</si>
  <si>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</si>
  <si>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</si>
  <si>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</si>
  <si>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</si>
  <si>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</si>
  <si>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</si>
  <si>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</si>
  <si>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</si>
  <si>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</si>
  <si>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</si>
  <si>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</si>
  <si>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</si>
  <si>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</si>
  <si>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</si>
  <si>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</si>
  <si>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</si>
  <si>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</si>
  <si>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</si>
  <si>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</si>
  <si>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</si>
  <si>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</si>
  <si>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</si>
  <si>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</si>
  <si>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</si>
  <si>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</si>
  <si>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</si>
  <si>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</si>
  <si>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</si>
  <si>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</si>
  <si>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</si>
  <si>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</si>
  <si>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</si>
  <si>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</si>
  <si>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</si>
  <si>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</si>
  <si>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</si>
  <si>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</si>
  <si>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</si>
  <si>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</si>
  <si>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</si>
  <si>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</si>
  <si>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</si>
  <si>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</si>
  <si>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</si>
  <si>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</si>
  <si>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</si>
  <si>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</si>
  <si>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</si>
  <si>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</si>
  <si>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</si>
  <si>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</si>
  <si>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</si>
  <si>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</si>
  <si>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</si>
  <si>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</si>
  <si>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</si>
  <si>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</si>
  <si>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</si>
  <si>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</si>
  <si>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</si>
  <si>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</si>
  <si>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</si>
  <si>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</si>
  <si>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</si>
  <si>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</si>
  <si>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</si>
  <si>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</si>
  <si>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</si>
  <si>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</si>
  <si>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</si>
  <si>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</si>
  <si>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</si>
  <si>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</si>
  <si>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</si>
  <si>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</si>
  <si>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</si>
  <si>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</si>
  <si>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</si>
  <si>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</si>
  <si>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</si>
  <si>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</si>
  <si>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</si>
  <si>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</si>
  <si>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</si>
  <si>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</si>
  <si>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</si>
  <si>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</si>
  <si>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</si>
  <si>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</si>
  <si>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</si>
  <si>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</si>
  <si>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</si>
  <si>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</si>
  <si>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</si>
  <si>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</si>
  <si>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</si>
  <si>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</si>
  <si>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</si>
  <si>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</si>
  <si>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</si>
  <si>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</si>
  <si>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</si>
  <si>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</si>
  <si>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</si>
  <si>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</si>
  <si>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</si>
  <si>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</si>
  <si>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</si>
  <si>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</si>
  <si>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</si>
  <si>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</si>
  <si>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</si>
  <si>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</si>
  <si>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</si>
  <si>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</si>
  <si>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</si>
  <si>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</si>
  <si>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</si>
  <si>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</si>
  <si>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</si>
  <si>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</si>
  <si>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</si>
  <si>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</si>
  <si>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</si>
  <si>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</si>
  <si>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</si>
  <si>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</si>
  <si>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</si>
  <si>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</si>
  <si>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</si>
  <si>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</si>
  <si>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</si>
  <si>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</si>
  <si>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</si>
  <si>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</si>
  <si>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</si>
  <si>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</si>
  <si>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</si>
  <si>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</si>
  <si>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</si>
  <si>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</si>
  <si>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</si>
  <si>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</si>
  <si>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</si>
  <si>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</si>
  <si>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</si>
  <si>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</si>
  <si>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</si>
  <si>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</si>
  <si>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</si>
  <si>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</si>
  <si>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</si>
  <si>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</si>
  <si>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</si>
  <si>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</si>
  <si>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</si>
  <si>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</si>
  <si>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</si>
  <si>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</si>
  <si>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</si>
  <si>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</si>
  <si>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</si>
  <si>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</si>
  <si>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</si>
  <si>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</si>
  <si>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</si>
  <si>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</si>
  <si>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</si>
  <si>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</si>
  <si>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</si>
  <si>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</si>
  <si>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</si>
  <si>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</si>
  <si>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</si>
  <si>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</si>
  <si>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</si>
  <si>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</si>
  <si>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</si>
  <si>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</si>
  <si>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</si>
  <si>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</si>
  <si>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</si>
  <si>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</si>
  <si>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</si>
  <si>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</si>
  <si>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</si>
  <si>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</si>
  <si>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</si>
  <si>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</si>
  <si>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</si>
  <si>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</si>
  <si>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</si>
  <si>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</si>
  <si>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</si>
  <si>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</si>
  <si>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</si>
  <si>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</si>
  <si>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</si>
  <si>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</si>
  <si>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</si>
  <si>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</si>
  <si>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</si>
  <si>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</si>
  <si>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</si>
  <si>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</si>
  <si>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</si>
  <si>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</si>
  <si>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</si>
  <si>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</si>
  <si>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</si>
  <si>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</si>
  <si>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</si>
  <si>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</si>
  <si>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</si>
  <si>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</si>
  <si>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</si>
  <si>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</si>
  <si>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</si>
  <si>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</si>
  <si>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</si>
  <si>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</si>
  <si>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</si>
  <si>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</si>
  <si>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</si>
  <si>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</si>
  <si>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</si>
  <si>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</si>
  <si>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</si>
  <si>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</si>
  <si>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</si>
  <si>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</si>
  <si>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</si>
  <si>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</si>
  <si>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</si>
  <si>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</si>
  <si>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</si>
  <si>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</si>
  <si>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</si>
  <si>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</si>
  <si>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</si>
  <si>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</si>
  <si>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</si>
  <si>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</si>
  <si>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</si>
  <si>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</si>
  <si>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</si>
  <si>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</si>
  <si>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</si>
  <si>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</si>
  <si>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</si>
  <si>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</si>
  <si>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</si>
  <si>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</si>
  <si>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</si>
  <si>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</si>
  <si>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</si>
  <si>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</si>
  <si>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</si>
  <si>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</si>
  <si>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</si>
  <si>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</si>
  <si>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</si>
  <si>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</si>
  <si>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</si>
  <si>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</si>
  <si>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</si>
  <si>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</si>
  <si>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</si>
  <si>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</si>
  <si>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</si>
  <si>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</si>
  <si>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</si>
  <si>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</si>
  <si>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</si>
  <si>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</si>
  <si>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</si>
  <si>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</si>
  <si>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</si>
  <si>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</si>
  <si>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</si>
  <si>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</si>
  <si>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</si>
  <si>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</si>
  <si>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</si>
  <si>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</si>
  <si>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</si>
  <si>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</si>
  <si>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</si>
  <si>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</si>
  <si>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</si>
  <si>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</si>
  <si>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</si>
  <si>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</si>
  <si>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</si>
  <si>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</si>
  <si>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</si>
  <si>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</si>
  <si>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</si>
  <si>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</si>
  <si>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</si>
  <si>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</si>
  <si>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</si>
  <si>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</si>
  <si>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</si>
  <si>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</si>
  <si>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</si>
  <si>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</si>
  <si>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</si>
  <si>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</si>
  <si>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</si>
  <si>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</si>
  <si>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</si>
  <si>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</si>
  <si>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</si>
  <si>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</si>
  <si>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</si>
  <si>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</si>
  <si>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</si>
  <si>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</si>
  <si>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</si>
  <si>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</si>
  <si>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</si>
  <si>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</si>
  <si>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</si>
  <si>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</si>
  <si>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</si>
  <si>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</si>
  <si>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</si>
  <si>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</si>
  <si>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</si>
  <si>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</si>
  <si>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</si>
  <si>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</si>
  <si>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</si>
  <si>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</si>
  <si>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</si>
  <si>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</si>
  <si>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</si>
  <si>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</si>
  <si>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</si>
  <si>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</si>
  <si>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</si>
  <si>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</si>
  <si>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</si>
  <si>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</si>
  <si>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</si>
  <si>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</si>
  <si>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</si>
  <si>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</si>
  <si>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</si>
  <si>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</si>
  <si>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</si>
  <si>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</si>
  <si>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</si>
  <si>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</si>
  <si>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</si>
  <si>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</si>
  <si>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</si>
  <si>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</si>
  <si>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</si>
  <si>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</si>
  <si>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</si>
  <si>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</si>
  <si>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</si>
  <si>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</si>
  <si>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</si>
  <si>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</si>
  <si>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</si>
  <si>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</si>
  <si>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</si>
  <si>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</si>
  <si>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</si>
  <si>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</si>
  <si>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</si>
  <si>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</si>
  <si>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</si>
  <si>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</si>
  <si>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</si>
  <si>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</si>
  <si>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</si>
  <si>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</si>
  <si>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</si>
  <si>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</si>
  <si>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</si>
  <si>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</si>
  <si>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</si>
  <si>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</si>
  <si>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</si>
  <si>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</si>
  <si>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</si>
  <si>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</si>
  <si>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</si>
  <si>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</si>
  <si>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</si>
  <si>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</si>
  <si>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</si>
  <si>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</si>
  <si>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</si>
  <si>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</si>
  <si>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</si>
  <si>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</si>
  <si>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</si>
  <si>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</si>
  <si>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</si>
  <si>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</si>
  <si>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</si>
  <si>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</si>
  <si>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</si>
  <si>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</si>
  <si>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</si>
  <si>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</si>
  <si>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</si>
  <si>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</si>
  <si>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</si>
  <si>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</si>
  <si>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</si>
  <si>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</si>
  <si>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</si>
  <si>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</si>
  <si>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</si>
  <si>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</si>
  <si>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</si>
  <si>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</si>
  <si>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</si>
  <si>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</si>
  <si>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</si>
  <si>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</si>
  <si>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</si>
  <si>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</si>
  <si>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</si>
  <si>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</si>
  <si>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</si>
  <si>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</si>
  <si>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</si>
  <si>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</si>
  <si>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</si>
  <si>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</si>
  <si>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</si>
  <si>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</si>
  <si>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</si>
  <si>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</si>
  <si>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</si>
  <si>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</si>
  <si>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</si>
  <si>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</si>
  <si>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</si>
  <si>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</si>
  <si>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</si>
  <si>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</si>
  <si>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</si>
  <si>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</si>
  <si>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</si>
  <si>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</si>
  <si>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</si>
  <si>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</si>
  <si>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</si>
  <si>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</si>
  <si>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</si>
  <si>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</si>
  <si>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</si>
  <si>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</si>
  <si>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</si>
  <si>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</si>
  <si>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</si>
  <si>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</si>
  <si>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</si>
  <si>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</si>
  <si>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</si>
  <si>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</si>
  <si>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</si>
  <si>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</si>
  <si>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</si>
  <si>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</si>
  <si>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</si>
  <si>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</si>
  <si>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</si>
  <si>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</si>
  <si>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</si>
  <si>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</si>
  <si>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</si>
  <si>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</si>
  <si>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</si>
  <si>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</si>
  <si>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</si>
  <si>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</si>
  <si>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</si>
  <si>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</si>
  <si>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</si>
  <si>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</si>
  <si>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</si>
  <si>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</si>
  <si>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</si>
  <si>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</si>
  <si>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</si>
  <si>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</si>
  <si>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</si>
  <si>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</si>
  <si>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</si>
  <si>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</si>
  <si>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</si>
  <si>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</si>
  <si>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</si>
  <si>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</si>
  <si>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</si>
  <si>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</si>
  <si>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</si>
  <si>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</si>
  <si>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</si>
  <si>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</si>
  <si>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</si>
  <si>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</si>
  <si>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</si>
  <si>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</si>
  <si>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</si>
  <si>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</si>
  <si>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</si>
  <si>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</si>
  <si>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</si>
  <si>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</si>
  <si>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</si>
  <si>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</si>
  <si>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</si>
  <si>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</si>
  <si>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</si>
  <si>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</si>
  <si>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</si>
  <si>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</si>
  <si>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</si>
  <si>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</si>
  <si>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</si>
  <si>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</si>
  <si>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</si>
  <si>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</si>
  <si>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</si>
  <si>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</si>
  <si>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</si>
  <si>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</si>
  <si>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</si>
  <si>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</si>
  <si>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</si>
  <si>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</si>
  <si>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</si>
  <si>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</si>
  <si>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</si>
  <si>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</si>
  <si>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</si>
  <si>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</si>
  <si>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</si>
  <si>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</si>
  <si>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</si>
  <si>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</si>
  <si>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</si>
  <si>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</si>
  <si>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</si>
  <si>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</si>
  <si>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</si>
  <si>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</si>
  <si>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</si>
  <si>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</si>
  <si>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</si>
  <si>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</si>
  <si>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</si>
  <si>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</si>
  <si>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</si>
  <si>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</si>
  <si>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</si>
  <si>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</si>
  <si>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</si>
  <si>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</si>
  <si>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</si>
  <si>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</si>
  <si>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</si>
  <si>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</si>
  <si>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</si>
  <si>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</si>
  <si>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</si>
  <si>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</si>
  <si>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</si>
  <si>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</si>
  <si>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</si>
  <si>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</si>
  <si>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</si>
  <si>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</si>
  <si>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</si>
  <si>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</si>
  <si>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</si>
  <si>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</si>
  <si>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</si>
  <si>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</si>
  <si>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</si>
  <si>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</si>
  <si>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</si>
  <si>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</si>
  <si>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</si>
  <si>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</si>
  <si>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</si>
  <si>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</si>
  <si>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</si>
  <si>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</si>
  <si>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</si>
  <si>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</si>
  <si>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</si>
  <si>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</si>
  <si>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</si>
  <si>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</si>
  <si>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</si>
  <si>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</si>
  <si>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</si>
  <si>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</si>
  <si>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</si>
  <si>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</si>
  <si>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</si>
  <si>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</si>
  <si>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</si>
  <si>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</si>
  <si>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</si>
  <si>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</si>
  <si>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</si>
  <si>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</si>
  <si>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</si>
  <si>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</si>
  <si>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</si>
  <si>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</si>
  <si>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</si>
  <si>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</si>
  <si>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</si>
  <si>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</si>
  <si>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</si>
  <si>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</si>
  <si>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</si>
  <si>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</si>
  <si>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</si>
  <si>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</si>
  <si>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</si>
  <si>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</si>
  <si>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</si>
  <si>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</si>
  <si>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</si>
  <si>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</si>
  <si>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</si>
  <si>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</si>
  <si>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</si>
  <si>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</si>
  <si>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</si>
  <si>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</si>
  <si>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</si>
  <si>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</si>
  <si>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</si>
  <si>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</si>
  <si>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</si>
  <si>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</si>
  <si>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</si>
  <si>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</si>
  <si>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</si>
  <si>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</si>
  <si>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</si>
  <si>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</si>
  <si>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</si>
  <si>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</si>
  <si>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</si>
  <si>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</si>
  <si>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</si>
  <si>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</si>
  <si>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</si>
  <si>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</si>
  <si>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</si>
  <si>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</si>
  <si>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</si>
  <si>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</si>
  <si>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</si>
  <si>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</si>
  <si>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</si>
  <si>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</si>
  <si>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</si>
  <si>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</si>
  <si>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</si>
  <si>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</si>
  <si>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</si>
  <si>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</si>
  <si>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</si>
  <si>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</si>
  <si>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</si>
  <si>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</si>
  <si>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</si>
  <si>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</si>
  <si>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</si>
  <si>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</si>
  <si>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</si>
  <si>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</si>
  <si>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</si>
  <si>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</si>
  <si>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</si>
  <si>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</si>
  <si>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</si>
  <si>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</si>
  <si>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</si>
  <si>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</si>
  <si>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</si>
  <si>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</si>
  <si>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</si>
  <si>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</si>
  <si>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</si>
  <si>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</si>
  <si>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</si>
  <si>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</si>
  <si>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</si>
  <si>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</si>
  <si>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</si>
  <si>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</si>
  <si>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</si>
  <si>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</si>
  <si>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</si>
  <si>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</si>
  <si>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</si>
  <si>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</si>
  <si>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</si>
  <si>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</si>
  <si>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</si>
  <si>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</si>
  <si>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</si>
  <si>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</si>
  <si>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</si>
  <si>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</si>
  <si>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</si>
  <si>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</si>
  <si>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</si>
  <si>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</si>
  <si>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</si>
  <si>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</si>
  <si>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</si>
  <si>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</si>
  <si>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</si>
  <si>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</si>
  <si>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</si>
  <si>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</si>
  <si>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</si>
  <si>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</si>
  <si>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</si>
  <si>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</si>
  <si>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</si>
  <si>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</si>
  <si>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</si>
  <si>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</si>
  <si>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</si>
  <si>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</si>
  <si>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</si>
  <si>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</si>
  <si>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</si>
  <si>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</si>
  <si>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</si>
  <si>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</si>
  <si>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</si>
  <si>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</si>
  <si>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</si>
  <si>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</si>
  <si>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</si>
  <si>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</si>
  <si>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</si>
  <si>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</si>
  <si>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</si>
  <si>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</si>
  <si>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</si>
  <si>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</si>
  <si>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</si>
  <si>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</si>
  <si>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</si>
  <si>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</si>
  <si>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</si>
  <si>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</si>
  <si>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</si>
  <si>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</si>
  <si>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</si>
  <si>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</si>
  <si>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</si>
  <si>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</si>
  <si>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</si>
  <si>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</si>
  <si>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</si>
  <si>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</si>
  <si>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</si>
  <si>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</si>
  <si>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</si>
  <si>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</si>
  <si>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</si>
  <si>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</si>
  <si>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</si>
  <si>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</si>
  <si>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</si>
  <si>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</si>
  <si>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</si>
  <si>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</si>
  <si>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</si>
  <si>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</si>
  <si>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</si>
  <si>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</si>
  <si>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</si>
  <si>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</si>
  <si>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</si>
  <si>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</si>
  <si>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</si>
  <si>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</si>
  <si>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</si>
  <si>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</si>
  <si>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</si>
  <si>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</si>
  <si>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</si>
  <si>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</si>
  <si>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</si>
  <si>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</si>
  <si>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</si>
  <si>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</si>
  <si>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</si>
  <si>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</si>
  <si>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</si>
  <si>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</si>
  <si>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</si>
  <si>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</si>
  <si>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</si>
  <si>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</si>
  <si>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</si>
  <si>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</si>
  <si>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</si>
  <si>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</si>
  <si>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</si>
  <si>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</si>
  <si>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</si>
  <si>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</si>
  <si>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</si>
  <si>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</si>
  <si>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</si>
  <si>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</si>
  <si>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</si>
  <si>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</si>
  <si>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</si>
  <si>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</si>
  <si>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</si>
  <si>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</si>
  <si>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</si>
  <si>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</si>
  <si>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</si>
  <si>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</si>
  <si>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</si>
  <si>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</si>
  <si>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</si>
  <si>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</si>
  <si>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</si>
  <si>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</si>
  <si>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</si>
  <si>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</si>
  <si>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</si>
  <si>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</si>
  <si>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</si>
  <si>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</si>
  <si>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</si>
  <si>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</si>
  <si>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</si>
  <si>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</si>
  <si>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</si>
  <si>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</si>
  <si>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</si>
  <si>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</si>
  <si>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</si>
  <si>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</si>
  <si>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</si>
  <si>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</si>
  <si>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</si>
  <si>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</si>
  <si>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</si>
  <si>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</si>
  <si>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</si>
  <si>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</si>
  <si>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</si>
  <si>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</si>
  <si>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</si>
  <si>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</si>
  <si>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</si>
  <si>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</si>
  <si>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</si>
  <si>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</si>
  <si>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</si>
  <si>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</si>
  <si>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</si>
  <si>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</si>
  <si>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</si>
  <si>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</si>
  <si>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</si>
  <si>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</si>
  <si>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</si>
  <si>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</si>
  <si>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</si>
  <si>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</si>
  <si>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</si>
  <si>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</si>
  <si>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</si>
  <si>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</si>
  <si>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</si>
  <si>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</si>
  <si>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</si>
  <si>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</si>
  <si>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</si>
  <si>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</si>
  <si>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</si>
  <si>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</si>
  <si>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</si>
  <si>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</si>
  <si>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</si>
  <si>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</si>
  <si>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</si>
  <si>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</si>
  <si>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</si>
  <si>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</si>
  <si>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</si>
  <si>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</si>
  <si>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</si>
  <si>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</si>
  <si>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</si>
  <si>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</si>
  <si>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</si>
  <si>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</si>
  <si>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</si>
  <si>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</si>
  <si>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</si>
  <si>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</si>
  <si>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</si>
  <si>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</si>
  <si>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</si>
  <si>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</si>
  <si>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</si>
  <si>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</si>
  <si>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</si>
  <si>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</si>
  <si>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</si>
  <si>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</si>
  <si>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</si>
  <si>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</si>
  <si>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</si>
  <si>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</si>
  <si>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</si>
  <si>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</si>
  <si>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</si>
  <si>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</si>
  <si>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</si>
  <si>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</si>
  <si>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</si>
  <si>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</si>
  <si>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</si>
  <si>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</si>
  <si>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</si>
  <si>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</si>
  <si>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</si>
  <si>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</si>
  <si>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</si>
  <si>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</si>
  <si>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</si>
  <si>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</si>
  <si>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</si>
  <si>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</si>
  <si>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</si>
  <si>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</si>
  <si>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</si>
  <si>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</si>
  <si>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</si>
  <si>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</si>
  <si>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</si>
  <si>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</si>
  <si>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</si>
  <si>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</si>
  <si>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</si>
  <si>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</si>
  <si>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</si>
  <si>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</si>
  <si>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</si>
  <si>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</si>
  <si>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</si>
  <si>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</si>
  <si>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</si>
  <si>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</si>
  <si>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</si>
  <si>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</si>
  <si>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</si>
  <si>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</si>
  <si>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</si>
  <si>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</si>
  <si>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</si>
  <si>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</si>
  <si>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</si>
  <si>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</si>
  <si>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</si>
  <si>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</si>
  <si>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</si>
  <si>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</si>
  <si>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</si>
  <si>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</si>
  <si>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</si>
  <si>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</si>
  <si>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</si>
  <si>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</si>
  <si>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</si>
  <si>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</si>
  <si>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</si>
  <si>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</si>
  <si>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</si>
  <si>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</si>
  <si>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</si>
  <si>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</si>
  <si>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</si>
  <si>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</si>
  <si>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</si>
  <si>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</si>
  <si>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</si>
  <si>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</si>
  <si>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</si>
  <si>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</si>
  <si>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</si>
  <si>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</si>
  <si>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</si>
  <si>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</si>
  <si>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</si>
  <si>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</si>
  <si>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</si>
  <si>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</si>
  <si>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</si>
  <si>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</si>
  <si>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</si>
  <si>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</si>
  <si>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</si>
  <si>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</si>
  <si>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</si>
  <si>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</si>
  <si>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</si>
  <si>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</si>
  <si>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</si>
  <si>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</si>
  <si>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</si>
  <si>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</si>
  <si>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</si>
  <si>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</si>
  <si>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</si>
  <si>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</si>
  <si>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</si>
  <si>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</si>
  <si>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</si>
  <si>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</si>
  <si>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</si>
  <si>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</si>
  <si>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</si>
  <si>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</si>
  <si>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</si>
  <si>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</si>
  <si>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</si>
  <si>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</si>
  <si>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</si>
  <si>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</si>
  <si>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</si>
  <si>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</si>
  <si>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</si>
  <si>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</si>
  <si>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</si>
  <si>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</si>
  <si>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</si>
  <si>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</si>
  <si>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</si>
  <si>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</si>
  <si>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</si>
  <si>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</si>
  <si>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</si>
  <si>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</si>
  <si>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</si>
  <si>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</si>
  <si>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</si>
  <si>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</si>
  <si>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</si>
  <si>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</si>
  <si>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</si>
  <si>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</si>
  <si>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</si>
  <si>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</si>
  <si>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</si>
  <si>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</si>
  <si>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</si>
  <si>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</si>
  <si>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</si>
  <si>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</si>
  <si>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</si>
  <si>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</si>
  <si>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</si>
  <si>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</si>
  <si>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</si>
  <si>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</si>
  <si>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</si>
  <si>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</si>
  <si>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</si>
  <si>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</si>
  <si>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</si>
  <si>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</si>
  <si>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</si>
  <si>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</si>
  <si>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</si>
  <si>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</si>
  <si>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</si>
  <si>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</si>
  <si>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</si>
  <si>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</si>
  <si>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</si>
  <si>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</si>
  <si>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</si>
  <si>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</si>
  <si>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</si>
  <si>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</si>
  <si>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</si>
  <si>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</si>
  <si>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</si>
  <si>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</si>
  <si>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</si>
  <si>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</si>
  <si>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</si>
  <si>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</si>
  <si>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</si>
  <si>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</si>
  <si>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</si>
  <si>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</si>
  <si>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</si>
  <si>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</si>
  <si>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</si>
  <si>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</si>
  <si>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</si>
  <si>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</si>
  <si>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</si>
  <si>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</si>
  <si>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</si>
  <si>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</si>
  <si>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</si>
  <si>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</si>
  <si>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</si>
  <si>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</si>
  <si>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</si>
  <si>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</si>
  <si>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</si>
  <si>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</si>
  <si>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</si>
  <si>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</si>
  <si>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</si>
  <si>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</si>
  <si>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</si>
  <si>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</si>
  <si>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</si>
  <si>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</si>
  <si>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</si>
  <si>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</si>
  <si>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</si>
  <si>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</si>
  <si>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</si>
  <si>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</si>
  <si>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</si>
  <si>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</si>
  <si>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</si>
  <si>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</si>
  <si>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</si>
  <si>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</si>
  <si>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</si>
  <si>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</si>
  <si>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</si>
  <si>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</si>
  <si>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</si>
  <si>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</si>
  <si>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</si>
  <si>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</si>
  <si>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</si>
  <si>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</si>
  <si>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</si>
  <si>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</si>
  <si>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</si>
  <si>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</si>
  <si>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</si>
  <si>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</si>
  <si>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</si>
  <si>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</si>
  <si>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</si>
  <si>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</si>
  <si>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</si>
  <si>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</si>
  <si>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</si>
  <si>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</si>
  <si>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</si>
  <si>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</si>
  <si>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</si>
  <si>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</si>
  <si>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</si>
  <si>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</si>
  <si>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</si>
  <si>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</si>
  <si>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</si>
  <si>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</si>
  <si>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</si>
  <si>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</si>
  <si>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</si>
  <si>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</si>
  <si>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</si>
  <si>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</si>
  <si>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</si>
  <si>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</si>
  <si>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</si>
  <si>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</si>
  <si>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</si>
  <si>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</si>
  <si>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</si>
  <si>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</si>
  <si>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</si>
  <si>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</si>
  <si>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</si>
  <si>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</si>
  <si>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</si>
  <si>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</si>
  <si>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</si>
  <si>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</si>
  <si>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</si>
  <si>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</si>
  <si>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</si>
  <si>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</si>
  <si>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</si>
  <si>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</si>
  <si>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</si>
  <si>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</si>
  <si>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</si>
  <si>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</si>
  <si>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</si>
  <si>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</si>
  <si>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</si>
  <si>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</si>
  <si>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</si>
  <si>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</si>
  <si>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</si>
  <si>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</si>
  <si>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</si>
  <si>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</si>
  <si>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</si>
  <si>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</si>
  <si>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</si>
  <si>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</si>
  <si>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</si>
  <si>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</si>
  <si>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</si>
  <si>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</si>
  <si>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</si>
  <si>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</si>
  <si>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</si>
  <si>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</si>
  <si>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</si>
  <si>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</si>
  <si>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</si>
  <si>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</si>
  <si>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</si>
  <si>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</si>
  <si>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</si>
  <si>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</si>
  <si>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</si>
  <si>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</si>
  <si>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</si>
  <si>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</si>
  <si>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</si>
  <si>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</si>
  <si>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</si>
  <si>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</si>
  <si>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</si>
  <si>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</si>
  <si>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</si>
  <si>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</si>
  <si>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</si>
  <si>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</si>
  <si>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</si>
  <si>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</si>
  <si>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</si>
  <si>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</si>
  <si>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</si>
  <si>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</si>
  <si>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</si>
  <si>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</si>
  <si>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</si>
  <si>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</si>
  <si>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</si>
  <si>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</si>
  <si>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</si>
  <si>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</si>
  <si>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</si>
  <si>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</si>
  <si>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</si>
  <si>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</si>
  <si>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</si>
  <si>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</si>
  <si>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</si>
  <si>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</si>
  <si>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</si>
  <si>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</si>
  <si>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</si>
  <si>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</si>
  <si>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</si>
  <si>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</si>
  <si>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</si>
  <si>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</si>
  <si>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</si>
  <si>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</si>
  <si>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</si>
  <si>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</si>
  <si>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</si>
  <si>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</si>
  <si>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</si>
  <si>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</si>
  <si>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</si>
  <si>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</si>
  <si>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</si>
  <si>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</si>
  <si>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</si>
  <si>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</si>
  <si>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</si>
  <si>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</si>
  <si>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</si>
  <si>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</si>
  <si>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</si>
  <si>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</si>
  <si>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</si>
  <si>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</si>
  <si>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</si>
  <si>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</si>
  <si>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</si>
  <si>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</si>
  <si>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</si>
  <si>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</si>
  <si>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</si>
  <si>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</si>
  <si>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</si>
  <si>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</si>
  <si>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</si>
  <si>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</si>
  <si>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</si>
  <si>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</si>
  <si>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</si>
  <si>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</si>
  <si>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</si>
  <si>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</si>
  <si>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</si>
  <si>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</si>
  <si>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</si>
  <si>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</si>
  <si>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</si>
  <si>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</si>
  <si>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</si>
  <si>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</si>
  <si>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</si>
  <si>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</si>
  <si>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</si>
  <si>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</si>
  <si>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</si>
  <si>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</si>
  <si>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</si>
  <si>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</si>
  <si>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</si>
  <si>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</si>
  <si>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</si>
  <si>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</si>
  <si>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</si>
  <si>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</si>
  <si>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</si>
  <si>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</si>
  <si>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</si>
  <si>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</si>
  <si>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</si>
  <si>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</si>
  <si>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</si>
  <si>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</si>
  <si>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</si>
  <si>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</si>
  <si>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</si>
  <si>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</si>
  <si>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</si>
  <si>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</si>
  <si>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</si>
  <si>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</si>
  <si>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</si>
  <si>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</si>
  <si>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</si>
  <si>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</si>
  <si>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</si>
  <si>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</si>
  <si>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</si>
  <si>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</si>
  <si>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</si>
  <si>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</si>
  <si>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</si>
  <si>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</si>
  <si>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</si>
  <si>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</si>
  <si>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</si>
  <si>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</si>
  <si>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</si>
  <si>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</si>
  <si>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</si>
  <si>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</si>
  <si>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</si>
  <si>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</si>
  <si>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</si>
  <si>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</si>
  <si>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</si>
  <si>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</si>
  <si>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</si>
  <si>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</si>
  <si>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</si>
  <si>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</si>
  <si>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</si>
  <si>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</si>
  <si>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</si>
  <si>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</si>
  <si>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</si>
  <si>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</si>
  <si>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</si>
  <si>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</si>
  <si>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</si>
  <si>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</si>
  <si>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</si>
  <si>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</si>
  <si>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</si>
  <si>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</si>
  <si>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</si>
  <si>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</si>
  <si>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</si>
  <si>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</si>
  <si>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</si>
  <si>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</si>
  <si>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</si>
  <si>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</si>
  <si>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</si>
  <si>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</si>
  <si>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</si>
  <si>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</si>
  <si>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</si>
  <si>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</si>
  <si>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</si>
  <si>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</si>
  <si>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</si>
  <si>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</si>
  <si>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</si>
  <si>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</si>
  <si>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</si>
  <si>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</si>
  <si>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</si>
  <si>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</si>
  <si>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</si>
  <si>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</si>
  <si>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</si>
  <si>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</si>
  <si>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</si>
  <si>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</si>
  <si>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</si>
  <si>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</si>
  <si>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</si>
  <si>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</si>
  <si>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</si>
  <si>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</si>
  <si>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</si>
  <si>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</si>
  <si>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</si>
  <si>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</si>
  <si>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</si>
  <si>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</si>
  <si>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</si>
  <si>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</si>
  <si>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</si>
  <si>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</si>
  <si>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</si>
  <si>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</si>
  <si>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</si>
  <si>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</si>
  <si>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</si>
  <si>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</si>
  <si>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</si>
  <si>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</si>
  <si>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</si>
  <si>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</si>
  <si>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</si>
  <si>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</si>
  <si>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</si>
  <si>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</si>
  <si>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</si>
  <si>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</si>
  <si>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</si>
  <si>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</si>
  <si>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</si>
  <si>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</si>
  <si>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</si>
  <si>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</si>
  <si>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</si>
  <si>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</si>
  <si>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</si>
  <si>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</si>
  <si>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</si>
  <si>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</si>
  <si>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</si>
  <si>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</si>
  <si>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</si>
  <si>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</si>
  <si>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</si>
  <si>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</si>
  <si>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</si>
  <si>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</si>
  <si>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</si>
  <si>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</si>
  <si>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</si>
  <si>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</si>
  <si>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</si>
  <si>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</si>
  <si>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</si>
  <si>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</si>
  <si>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</si>
  <si>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</si>
  <si>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</si>
  <si>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</si>
  <si>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</si>
  <si>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</si>
  <si>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</si>
  <si>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</si>
  <si>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</si>
  <si>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</si>
  <si>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</si>
  <si>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</si>
  <si>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</si>
  <si>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</si>
  <si>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</si>
  <si>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</si>
  <si>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</si>
  <si>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</si>
  <si>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</si>
  <si>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</si>
  <si>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</si>
  <si>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</si>
  <si>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</si>
  <si>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</si>
  <si>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</si>
  <si>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</si>
  <si>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</si>
  <si>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</si>
  <si>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</si>
  <si>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</si>
  <si>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</si>
  <si>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</si>
  <si>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</si>
  <si>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</si>
  <si>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</si>
  <si>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</si>
  <si>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</si>
  <si>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</si>
  <si>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</si>
  <si>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</si>
  <si>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</si>
  <si>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</si>
  <si>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</si>
  <si>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</si>
  <si>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</si>
  <si>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</si>
  <si>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</si>
  <si>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</si>
  <si>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</si>
  <si>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</si>
  <si>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</si>
  <si>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</si>
  <si>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</si>
  <si>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</si>
  <si>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</si>
  <si>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</si>
  <si>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</si>
  <si>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</si>
  <si>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</si>
  <si>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</si>
  <si>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</si>
  <si>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</si>
  <si>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</si>
  <si>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</si>
  <si>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</si>
  <si>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</si>
  <si>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</si>
  <si>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</si>
  <si>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</si>
  <si>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</si>
  <si>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</si>
  <si>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</si>
  <si>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</si>
  <si>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</si>
  <si>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</si>
  <si>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</si>
  <si>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</si>
  <si>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</si>
  <si>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</si>
  <si>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</si>
  <si>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</si>
  <si>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</si>
  <si>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</si>
  <si>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</si>
  <si>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</si>
  <si>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</si>
  <si>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</si>
  <si>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</si>
  <si>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</si>
  <si>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</si>
  <si>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</si>
  <si>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</si>
  <si>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</si>
  <si>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</si>
  <si>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</si>
  <si>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</si>
  <si>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</si>
  <si>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</si>
  <si>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</si>
  <si>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</si>
  <si>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</si>
  <si>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</si>
  <si>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</si>
  <si>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</si>
  <si>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</si>
  <si>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</si>
  <si>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</si>
  <si>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</si>
  <si>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</si>
  <si>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</si>
  <si>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</si>
  <si>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</si>
  <si>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</si>
  <si>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</si>
  <si>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</si>
  <si>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</si>
  <si>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</si>
  <si>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</si>
  <si>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</si>
  <si>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</si>
  <si>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</si>
  <si>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</si>
  <si>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</si>
  <si>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</si>
  <si>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</si>
  <si>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</si>
  <si>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</si>
  <si>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</si>
  <si>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</si>
  <si>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</si>
  <si>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</si>
  <si>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</si>
  <si>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</si>
  <si>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</si>
  <si>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</si>
  <si>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</si>
  <si>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</si>
  <si>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</si>
  <si>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</si>
  <si>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</si>
  <si>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</si>
  <si>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</si>
  <si>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</si>
  <si>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</si>
  <si>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</si>
  <si>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</si>
  <si>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</si>
  <si>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</si>
  <si>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</si>
  <si>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</si>
  <si>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</si>
  <si>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</si>
  <si>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</si>
  <si>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</si>
  <si>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</si>
  <si>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</si>
  <si>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</si>
  <si>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</si>
  <si>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</si>
  <si>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</si>
  <si>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</si>
  <si>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</si>
  <si>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</si>
  <si>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</si>
  <si>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</si>
  <si>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</si>
  <si>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</si>
  <si>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</si>
  <si>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</si>
  <si>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</si>
  <si>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</si>
  <si>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</si>
  <si>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</si>
  <si>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</si>
  <si>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</si>
  <si>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</si>
  <si>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</si>
  <si>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</si>
  <si>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</si>
  <si>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</si>
  <si>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</si>
  <si>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</si>
  <si>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</si>
  <si>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</si>
  <si>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</si>
  <si>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</si>
  <si>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</si>
  <si>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</si>
  <si>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</si>
  <si>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</si>
  <si>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</si>
  <si>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</si>
  <si>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</si>
  <si>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</si>
  <si>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</si>
  <si>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</si>
  <si>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</si>
  <si>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</si>
  <si>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</si>
  <si>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</si>
  <si>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</si>
  <si>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</si>
  <si>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</si>
  <si>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</si>
  <si>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</si>
  <si>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</si>
  <si>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</si>
  <si>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</si>
  <si>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</si>
  <si>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</si>
  <si>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</si>
  <si>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</si>
  <si>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</si>
  <si>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</si>
  <si>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</si>
  <si>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</si>
  <si>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</si>
  <si>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</si>
  <si>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</si>
  <si>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</si>
  <si>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</si>
  <si>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</si>
  <si>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</si>
  <si>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</si>
  <si>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</si>
  <si>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</si>
  <si>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</si>
  <si>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</si>
  <si>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</si>
  <si>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</si>
  <si>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</si>
  <si>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</si>
  <si>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</si>
  <si>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</si>
  <si>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</si>
  <si>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</si>
  <si>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</si>
  <si>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</si>
  <si>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</si>
  <si>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</si>
  <si>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</si>
  <si>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</si>
  <si>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</si>
  <si>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</si>
  <si>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</si>
  <si>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</si>
  <si>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</si>
  <si>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</si>
  <si>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</si>
  <si>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</si>
  <si>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</si>
  <si>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</si>
  <si>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</si>
  <si>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</si>
  <si>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</si>
  <si>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</si>
  <si>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</si>
  <si>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</si>
  <si>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</si>
  <si>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</si>
  <si>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</si>
  <si>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</si>
  <si>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</si>
  <si>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</si>
  <si>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</si>
  <si>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</si>
  <si>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</si>
  <si>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</si>
  <si>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</si>
  <si>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</si>
  <si>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</si>
  <si>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</si>
  <si>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</si>
  <si>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</si>
  <si>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</si>
  <si>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</si>
  <si>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</si>
  <si>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</si>
  <si>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</si>
  <si>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</si>
  <si>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</si>
  <si>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</si>
  <si>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</si>
  <si>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</si>
  <si>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</si>
  <si>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</si>
  <si>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</si>
  <si>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</si>
  <si>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</si>
  <si>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</si>
  <si>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</si>
  <si>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</si>
  <si>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</si>
  <si>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</si>
  <si>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</si>
  <si>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</si>
  <si>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</si>
  <si>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</si>
  <si>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</si>
  <si>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</si>
  <si>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</si>
  <si>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</si>
  <si>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</si>
  <si>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</si>
  <si>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</si>
  <si>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</si>
  <si>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</si>
  <si>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</si>
  <si>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</si>
  <si>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</si>
  <si>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</si>
  <si>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</si>
  <si>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</si>
  <si>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</si>
  <si>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</si>
  <si>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</si>
  <si>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</si>
  <si>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</si>
  <si>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</si>
  <si>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</si>
  <si>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</si>
  <si>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</si>
  <si>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</si>
  <si>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</si>
  <si>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</si>
  <si>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</si>
  <si>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</si>
  <si>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</si>
  <si>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</si>
  <si>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</si>
  <si>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</si>
  <si>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</si>
  <si>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</si>
  <si>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</si>
  <si>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</si>
  <si>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</si>
  <si>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</si>
  <si>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</si>
  <si>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</si>
  <si>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</si>
  <si>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</si>
  <si>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</si>
  <si>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</si>
  <si>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</si>
  <si>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</si>
  <si>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</si>
  <si>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</si>
  <si>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</si>
  <si>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</si>
  <si>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</si>
  <si>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</si>
  <si>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</si>
  <si>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</si>
  <si>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</si>
  <si>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</si>
  <si>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</si>
  <si>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</si>
  <si>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</si>
  <si>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</si>
  <si>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</si>
  <si>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</si>
  <si>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</si>
  <si>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</si>
  <si>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</si>
  <si>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</si>
  <si>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</si>
  <si>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</si>
  <si>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</si>
  <si>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</si>
  <si>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</si>
  <si>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</si>
  <si>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</si>
  <si>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</si>
  <si>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</si>
  <si>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</si>
  <si>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</si>
  <si>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</si>
  <si>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</si>
  <si>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</si>
  <si>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</si>
  <si>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</si>
  <si>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</si>
  <si>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</si>
  <si>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</si>
  <si>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</si>
  <si>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</si>
  <si>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</si>
  <si>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</si>
  <si>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</si>
  <si>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</si>
  <si>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</si>
  <si>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</si>
  <si>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</si>
  <si>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</si>
  <si>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</si>
  <si>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</si>
  <si>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</si>
  <si>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</si>
  <si>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</si>
  <si>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</si>
  <si>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</si>
  <si>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</si>
  <si>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</si>
  <si>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</si>
  <si>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</si>
  <si>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</si>
  <si>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</si>
  <si>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</si>
  <si>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</si>
  <si>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</si>
  <si>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</si>
  <si>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</si>
  <si>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</si>
  <si>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</si>
  <si>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</si>
  <si>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</si>
  <si>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</si>
  <si>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</si>
  <si>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</si>
  <si>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</si>
  <si>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</si>
  <si>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</si>
  <si>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</si>
  <si>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</si>
  <si>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</si>
  <si>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</si>
  <si>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</si>
  <si>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</si>
  <si>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</si>
  <si>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</si>
  <si>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</si>
  <si>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</si>
  <si>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</si>
  <si>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</si>
  <si>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</si>
  <si>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</si>
  <si>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</si>
  <si>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</si>
  <si>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</si>
  <si>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</si>
  <si>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</si>
  <si>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</si>
  <si>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</si>
  <si>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</si>
  <si>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</si>
  <si>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</si>
  <si>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</si>
  <si>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</si>
  <si>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</si>
  <si>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</si>
  <si>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</si>
  <si>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</si>
  <si>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</si>
  <si>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</si>
  <si>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</si>
  <si>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</si>
  <si>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</si>
  <si>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</si>
  <si>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</si>
  <si>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</si>
  <si>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</si>
  <si>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</si>
  <si>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</si>
  <si>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</si>
  <si>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</si>
  <si>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</si>
  <si>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</si>
  <si>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</si>
  <si>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</si>
  <si>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</si>
  <si>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</si>
  <si>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</si>
  <si>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</si>
  <si>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</si>
  <si>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</si>
  <si>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</si>
  <si>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</si>
  <si>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</si>
  <si>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</si>
  <si>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</si>
  <si>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</si>
  <si>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</si>
  <si>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</si>
  <si>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</si>
  <si>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</si>
  <si>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</si>
  <si>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</si>
  <si>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</si>
  <si>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</si>
  <si>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</si>
  <si>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</si>
  <si>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</si>
  <si>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</si>
  <si>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</si>
  <si>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</si>
  <si>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</si>
  <si>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</si>
  <si>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</si>
  <si>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</si>
  <si>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</si>
  <si>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</si>
  <si>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</si>
  <si>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</si>
  <si>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</si>
  <si>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</si>
  <si>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</si>
  <si>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</si>
  <si>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</si>
  <si>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</si>
  <si>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</si>
  <si>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</si>
  <si>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</si>
  <si>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</si>
  <si>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</si>
  <si>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</si>
  <si>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</si>
  <si>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</si>
  <si>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</si>
  <si>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</si>
  <si>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</si>
  <si>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</si>
  <si>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</si>
  <si>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</si>
  <si>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</si>
  <si>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</si>
  <si>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</si>
  <si>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</si>
  <si>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</si>
  <si>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</si>
  <si>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</si>
  <si>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</si>
  <si>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</si>
  <si>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</si>
  <si>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</si>
  <si>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</si>
  <si>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</si>
  <si>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</si>
  <si>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</si>
  <si>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</si>
  <si>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</si>
  <si>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</si>
  <si>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</si>
  <si>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</si>
  <si>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</si>
  <si>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</si>
  <si>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</si>
  <si>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</si>
  <si>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</si>
  <si>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</si>
  <si>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</si>
  <si>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</si>
  <si>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</si>
  <si>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</si>
  <si>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</si>
  <si>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</si>
  <si>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</si>
  <si>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</si>
  <si>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</si>
  <si>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</si>
  <si>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</si>
  <si>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</si>
  <si>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</si>
  <si>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</si>
  <si>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</si>
  <si>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</si>
  <si>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</si>
  <si>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</si>
  <si>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</si>
  <si>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</si>
  <si>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</si>
  <si>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</si>
  <si>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</si>
  <si>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</si>
  <si>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</si>
  <si>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</si>
  <si>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</si>
  <si>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</si>
  <si>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</si>
  <si>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</si>
  <si>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</si>
  <si>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</si>
  <si>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</si>
  <si>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</si>
  <si>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</si>
  <si>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</si>
  <si>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</si>
  <si>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</si>
  <si>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</si>
  <si>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</si>
  <si>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</si>
  <si>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</si>
  <si>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</si>
  <si>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</si>
  <si>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</si>
  <si>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</si>
  <si>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</si>
  <si>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</si>
  <si>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</si>
  <si>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</si>
  <si>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</si>
  <si>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</si>
  <si>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</si>
  <si>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</si>
  <si>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</si>
  <si>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</si>
  <si>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</si>
  <si>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</si>
  <si>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</si>
  <si>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</si>
  <si>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</si>
  <si>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</si>
  <si>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</si>
  <si>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</si>
  <si>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</si>
  <si>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</si>
  <si>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</si>
  <si>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</si>
  <si>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</si>
  <si>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</si>
  <si>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</si>
  <si>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</si>
  <si>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</si>
  <si>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</si>
  <si>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</si>
  <si>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</si>
  <si>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</si>
  <si>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</si>
  <si>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</si>
  <si>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</si>
  <si>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</si>
  <si>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</si>
  <si>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</si>
  <si>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</si>
  <si>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</si>
  <si>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</si>
  <si>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</si>
  <si>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</si>
  <si>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</si>
  <si>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</si>
  <si>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</si>
  <si>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</si>
  <si>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</si>
  <si>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</si>
  <si>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</si>
  <si>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</si>
  <si>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</si>
  <si>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</si>
  <si>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</si>
  <si>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</si>
  <si>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</si>
  <si>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</si>
  <si>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</si>
  <si>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</si>
  <si>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</si>
  <si>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</si>
  <si>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</si>
  <si>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</si>
  <si>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</si>
  <si>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</si>
  <si>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</si>
  <si>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</si>
  <si>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</si>
  <si>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</si>
  <si>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</si>
  <si>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</si>
  <si>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</si>
  <si>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</si>
  <si>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</si>
  <si>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</si>
  <si>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</si>
  <si>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</si>
  <si>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</si>
  <si>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</si>
  <si>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</si>
  <si>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</si>
  <si>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</si>
  <si>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</si>
  <si>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</si>
  <si>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</si>
  <si>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</si>
  <si>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</si>
  <si>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</si>
  <si>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</si>
  <si>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</si>
  <si>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</si>
  <si>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</si>
  <si>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</si>
  <si>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</si>
  <si>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</si>
  <si>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</si>
  <si>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</si>
  <si>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</si>
  <si>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</si>
  <si>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</si>
  <si>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</si>
  <si>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</si>
  <si>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</si>
  <si>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</si>
  <si>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</si>
  <si>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</si>
  <si>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</si>
  <si>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</si>
  <si>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</si>
  <si>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</si>
  <si>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</si>
  <si>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</si>
  <si>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</si>
  <si>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</si>
  <si>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</si>
  <si>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</si>
  <si>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</si>
  <si>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</si>
  <si>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</si>
  <si>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</si>
  <si>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</si>
  <si>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</si>
  <si>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</si>
  <si>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</si>
  <si>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</si>
  <si>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</si>
  <si>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</si>
  <si>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</si>
  <si>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</si>
  <si>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</si>
  <si>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</si>
  <si>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</si>
  <si>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</si>
  <si>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</si>
  <si>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</si>
  <si>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</si>
  <si>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</si>
  <si>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</si>
  <si>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</si>
  <si>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</si>
  <si>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</si>
  <si>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</si>
  <si>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</si>
  <si>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</si>
  <si>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</si>
  <si>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</si>
  <si>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</si>
  <si>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</si>
  <si>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</si>
  <si>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</si>
  <si>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</si>
  <si>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</si>
  <si>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</si>
  <si>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</si>
  <si>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</si>
  <si>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</si>
  <si>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</si>
  <si>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</si>
  <si>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</si>
  <si>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</si>
  <si>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</si>
  <si>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</si>
  <si>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</si>
  <si>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</si>
  <si>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</si>
  <si>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</si>
  <si>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</si>
  <si>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</si>
  <si>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</si>
  <si>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</si>
  <si>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</si>
  <si>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</si>
  <si>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</si>
  <si>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</si>
  <si>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</si>
  <si>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</si>
  <si>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</si>
  <si>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</si>
  <si>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</si>
  <si>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</si>
  <si>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</si>
  <si>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</si>
  <si>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</si>
  <si>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</si>
  <si>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</si>
  <si>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</si>
  <si>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</si>
  <si>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</si>
  <si>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</si>
  <si>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</si>
  <si>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</si>
  <si>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</si>
  <si>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</si>
  <si>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</si>
  <si>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</si>
  <si>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</si>
  <si>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</si>
  <si>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</si>
  <si>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</si>
  <si>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</si>
  <si>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</si>
  <si>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</si>
  <si>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</si>
  <si>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</si>
  <si>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</si>
  <si>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</si>
  <si>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</si>
  <si>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</si>
  <si>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</si>
  <si>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</si>
  <si>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</si>
  <si>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</si>
  <si>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</si>
  <si>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</si>
  <si>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</si>
  <si>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</si>
  <si>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</si>
  <si>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</si>
  <si>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</si>
  <si>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</si>
  <si>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</si>
  <si>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</si>
  <si>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</si>
  <si>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</si>
  <si>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</si>
  <si>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</si>
  <si>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</si>
  <si>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</si>
  <si>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</si>
  <si>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</si>
  <si>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</si>
  <si>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</si>
  <si>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</si>
  <si>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</si>
  <si>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</si>
  <si>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</si>
  <si>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</si>
  <si>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</si>
  <si>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</si>
  <si>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</si>
  <si>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</si>
  <si>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</si>
  <si>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</si>
  <si>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</si>
  <si>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</si>
  <si>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</si>
  <si>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</si>
  <si>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</si>
  <si>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</si>
  <si>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</si>
  <si>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</si>
  <si>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</si>
  <si>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</si>
  <si>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</si>
  <si>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</si>
  <si>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</si>
  <si>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</si>
  <si>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</si>
  <si>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</si>
  <si>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</si>
  <si>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</si>
  <si>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</si>
  <si>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</si>
  <si>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</si>
  <si>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</si>
  <si>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</si>
  <si>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</si>
  <si>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</si>
  <si>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</si>
  <si>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</si>
  <si>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</si>
  <si>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</si>
  <si>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</si>
  <si>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</si>
  <si>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</si>
  <si>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</si>
  <si>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</si>
  <si>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</si>
  <si>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</si>
  <si>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</si>
  <si>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</si>
  <si>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</si>
  <si>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</si>
  <si>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</si>
  <si>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</si>
  <si>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</si>
  <si>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</si>
  <si>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</si>
  <si>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</si>
  <si>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</si>
  <si>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</si>
  <si>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</si>
  <si>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</si>
  <si>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</si>
  <si>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</si>
  <si>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</si>
  <si>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</si>
  <si>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</si>
  <si>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</si>
  <si>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</si>
  <si>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</si>
  <si>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</si>
  <si>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</si>
  <si>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</si>
  <si>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</si>
  <si>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</si>
  <si>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</si>
  <si>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</si>
  <si>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</si>
  <si>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</si>
  <si>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</si>
  <si>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</si>
  <si>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</si>
  <si>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</si>
  <si>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</si>
  <si>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</si>
  <si>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</si>
  <si>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</si>
  <si>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</si>
  <si>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</si>
  <si>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</si>
  <si>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</si>
  <si>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</si>
  <si>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</si>
  <si>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</si>
  <si>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</si>
  <si>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</si>
  <si>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</si>
  <si>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</si>
  <si>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</si>
  <si>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</si>
  <si>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</si>
  <si>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</si>
  <si>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</si>
  <si>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</si>
  <si>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</si>
  <si>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</si>
  <si>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</si>
  <si>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</si>
  <si>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</si>
  <si>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</si>
  <si>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</si>
  <si>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</si>
  <si>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</si>
  <si>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</si>
  <si>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</si>
  <si>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</si>
  <si>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</si>
  <si>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</si>
  <si>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</si>
  <si>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</si>
  <si>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</si>
  <si>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</si>
  <si>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</si>
  <si>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</si>
  <si>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</si>
  <si>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</si>
  <si>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</si>
  <si>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</si>
  <si>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</si>
  <si>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</si>
  <si>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</si>
  <si>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</si>
  <si>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</si>
  <si>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</si>
  <si>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</si>
  <si>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</si>
  <si>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</si>
  <si>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</si>
  <si>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</si>
  <si>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</si>
  <si>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</si>
  <si>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</si>
  <si>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</si>
  <si>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</si>
  <si>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</si>
  <si>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</si>
  <si>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</si>
  <si>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</si>
  <si>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</si>
  <si>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</si>
  <si>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</si>
  <si>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</si>
  <si>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</si>
  <si>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</si>
  <si>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</si>
  <si>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</si>
  <si>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</si>
  <si>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</si>
  <si>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</si>
  <si>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</si>
  <si>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</si>
  <si>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</si>
  <si>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</si>
  <si>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</si>
  <si>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</si>
  <si>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</si>
  <si>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</si>
  <si>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</si>
  <si>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</si>
  <si>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</si>
  <si>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</si>
  <si>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</si>
  <si>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</si>
  <si>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</si>
  <si>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</si>
  <si>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</si>
  <si>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</si>
  <si>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</si>
  <si>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</si>
  <si>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</si>
  <si>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</si>
  <si>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</si>
  <si>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</si>
  <si>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</si>
  <si>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</si>
  <si>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</si>
  <si>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</si>
  <si>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</si>
  <si>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</si>
  <si>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</si>
  <si>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</si>
  <si>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</si>
  <si>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</si>
  <si>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</si>
  <si>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</si>
  <si>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</si>
  <si>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</si>
  <si>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</si>
  <si>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</si>
  <si>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</si>
  <si>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</si>
  <si>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</si>
  <si>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</si>
  <si>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</si>
  <si>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</si>
  <si>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</si>
  <si>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</si>
  <si>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</si>
  <si>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</si>
  <si>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</si>
  <si>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</si>
  <si>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</si>
  <si>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</si>
  <si>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</si>
  <si>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</si>
  <si>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</si>
  <si>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</si>
  <si>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</si>
  <si>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</si>
  <si>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</si>
  <si>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</si>
  <si>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</si>
  <si>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</si>
  <si>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</si>
  <si>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</si>
  <si>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</si>
  <si>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</si>
  <si>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</si>
  <si>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</si>
  <si>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</si>
  <si>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</si>
  <si>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</si>
  <si>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</si>
  <si>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</si>
  <si>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</si>
  <si>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</si>
  <si>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</si>
  <si>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</si>
  <si>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</si>
  <si>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</si>
  <si>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</si>
  <si>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</si>
  <si>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</si>
  <si>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</si>
  <si>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</si>
  <si>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</si>
  <si>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</si>
  <si>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</si>
  <si>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</si>
  <si>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</si>
  <si>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</si>
  <si>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</si>
  <si>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</si>
  <si>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</si>
  <si>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</si>
  <si>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</si>
  <si>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</si>
  <si>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</si>
  <si>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</si>
  <si>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</si>
  <si>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</si>
  <si>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</si>
  <si>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</si>
  <si>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</si>
  <si>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</si>
  <si>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</si>
  <si>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</si>
  <si>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</si>
  <si>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</si>
  <si>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</si>
  <si>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</si>
  <si>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</si>
  <si>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</si>
  <si>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</si>
  <si>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</si>
  <si>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</si>
  <si>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</si>
  <si>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</si>
  <si>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</si>
  <si>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</si>
  <si>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</si>
  <si>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</si>
  <si>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</si>
  <si>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</si>
  <si>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</si>
  <si>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</si>
  <si>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</si>
  <si>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</si>
  <si>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</si>
  <si>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</si>
  <si>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</si>
  <si>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</si>
  <si>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</si>
  <si>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</si>
  <si>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</si>
  <si>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</si>
  <si>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</si>
  <si>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</si>
  <si>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</si>
  <si>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</si>
  <si>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</si>
  <si>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</si>
  <si>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</si>
  <si>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</si>
  <si>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</si>
  <si>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</si>
  <si>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</si>
  <si>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</si>
  <si>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</si>
  <si>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</si>
  <si>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</si>
  <si>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</si>
  <si>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</si>
  <si>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</si>
  <si>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</si>
  <si>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</si>
  <si>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</si>
  <si>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</si>
  <si>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</si>
  <si>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</si>
  <si>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</si>
  <si>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</si>
  <si>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</si>
  <si>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</si>
  <si>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</si>
  <si>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</si>
  <si>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</si>
  <si>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</si>
  <si>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</si>
  <si>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</si>
  <si>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</si>
  <si>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</si>
  <si>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</si>
  <si>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</si>
  <si>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</si>
  <si>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</si>
  <si>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</si>
  <si>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</si>
  <si>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</si>
  <si>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</si>
  <si>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</si>
  <si>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</si>
  <si>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</si>
  <si>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</si>
  <si>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</si>
  <si>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</si>
  <si>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</si>
  <si>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</si>
  <si>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</si>
  <si>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</si>
  <si>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</si>
  <si>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</si>
  <si>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</si>
  <si>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</si>
  <si>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</si>
  <si>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</si>
  <si>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</si>
  <si>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</si>
  <si>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</si>
  <si>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</si>
  <si>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</si>
  <si>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</si>
  <si>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</si>
  <si>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</si>
  <si>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</si>
  <si>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</si>
  <si>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</si>
  <si>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</si>
  <si>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</si>
  <si>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</si>
  <si>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</si>
  <si>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</si>
  <si>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</si>
  <si>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</si>
  <si>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</si>
  <si>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</si>
  <si>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</si>
  <si>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</si>
  <si>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</si>
  <si>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</si>
  <si>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</si>
  <si>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</si>
  <si>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</si>
  <si>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</si>
  <si>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</si>
  <si>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</si>
  <si>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</si>
  <si>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</si>
  <si>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</si>
  <si>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</si>
  <si>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</si>
  <si>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</si>
  <si>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</si>
  <si>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</si>
  <si>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</si>
  <si>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</si>
  <si>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</si>
  <si>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</si>
  <si>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</si>
  <si>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</si>
  <si>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</si>
  <si>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</si>
  <si>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</si>
  <si>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</si>
  <si>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</si>
  <si>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</si>
  <si>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</si>
  <si>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</si>
  <si>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</si>
  <si>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</si>
  <si>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</si>
  <si>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</si>
  <si>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</si>
  <si>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</si>
  <si>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</si>
  <si>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</si>
  <si>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</si>
  <si>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</si>
  <si>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</si>
  <si>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</si>
  <si>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</si>
  <si>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</si>
  <si>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</si>
  <si>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</si>
  <si>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</si>
  <si>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</si>
  <si>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</si>
  <si>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</si>
  <si>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</si>
  <si>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</si>
  <si>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</si>
  <si>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</si>
  <si>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</si>
  <si>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</si>
  <si>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</si>
  <si>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</si>
  <si>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</si>
  <si>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</si>
  <si>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</si>
  <si>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</si>
  <si>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</si>
  <si>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</si>
  <si>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</si>
  <si>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</si>
  <si>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</si>
  <si>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</si>
  <si>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</si>
  <si>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</si>
  <si>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</si>
  <si>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</si>
  <si>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</si>
  <si>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</si>
  <si>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</si>
  <si>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</si>
  <si>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</si>
  <si>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</si>
  <si>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</si>
  <si>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</si>
  <si>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</si>
  <si>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</si>
  <si>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</si>
  <si>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</si>
  <si>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</si>
  <si>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</si>
  <si>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</si>
  <si>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</si>
  <si>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</si>
  <si>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</si>
  <si>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</si>
  <si>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</si>
  <si>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</si>
  <si>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</si>
  <si>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</si>
  <si>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</si>
  <si>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</si>
  <si>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</si>
  <si>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</si>
  <si>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</si>
  <si>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</si>
  <si>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</si>
  <si>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</si>
  <si>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</si>
  <si>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</si>
  <si>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</si>
  <si>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</si>
  <si>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</si>
  <si>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</si>
  <si>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</si>
  <si>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</si>
  <si>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</si>
  <si>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</si>
  <si>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</si>
  <si>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</si>
  <si>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</si>
  <si>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</si>
  <si>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</si>
  <si>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</si>
  <si>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</si>
  <si>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</si>
  <si>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</si>
  <si>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</si>
  <si>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</si>
  <si>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</si>
  <si>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</si>
  <si>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</si>
  <si>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</si>
  <si>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</si>
  <si>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</si>
  <si>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</si>
  <si>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</si>
  <si>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</si>
  <si>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</si>
  <si>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</si>
  <si>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</si>
  <si>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</si>
  <si>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</si>
  <si>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</si>
  <si>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</si>
  <si>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</si>
  <si>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</si>
  <si>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</si>
  <si>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</si>
  <si>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</si>
  <si>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</si>
  <si>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</si>
  <si>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</si>
  <si>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</si>
  <si>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</si>
  <si>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</si>
  <si>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</si>
  <si>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</si>
  <si>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</si>
  <si>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</si>
  <si>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</si>
  <si>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</si>
  <si>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</si>
  <si>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</si>
  <si>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</si>
  <si>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</si>
  <si>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</si>
  <si>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</si>
  <si>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</si>
  <si>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</si>
  <si>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</si>
  <si>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</si>
  <si>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</si>
  <si>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</si>
  <si>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</si>
  <si>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</si>
  <si>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</si>
  <si>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</si>
  <si>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</si>
  <si>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</si>
  <si>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</si>
  <si>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</si>
  <si>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TT-20251028-02035</t>
  </si>
  <si>
    <t>EM team moved need 60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</si>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</sst>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tabSelected="1" workbookViewId="0">
      <selection activeCell="K10" sqref="K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295.90993506944505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0.2306175925914431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2" t="s">
        <v>18784</v>
      </c>
      <c r="E4" s="135" t="s">
        <v>38998</v>
      </c>
      <c r="F4" s="136">
        <v>45958.62903935185</v>
      </c>
      <c r="G4" s="137">
        <f ca="1">IFERROR(NOW()-F4,"")</f>
        <v>0.22932129629771225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1.5525000002526212E-2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1" t="s">
        <v>39006</v>
      </c>
      <c r="B6" s="134" t="str">
        <f>IFERROR(VLOOKUP(D6,DB!A:K,11,0),"")</f>
        <v>R1</v>
      </c>
      <c r="C6" s="134">
        <v>3</v>
      </c>
      <c r="D6" s="134" t="s">
        <v>19206</v>
      </c>
      <c r="E6" s="135" t="s">
        <v>38998</v>
      </c>
      <c r="F6" s="136">
        <v>45958.842199074075</v>
      </c>
      <c r="G6" s="137">
        <f ca="1">IFERROR(NOW()-F6,"")</f>
        <v>1.6161574072611984E-2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45958.858360648148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45958.858360648148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45958.858360648148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45958.858360648148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45958.858360648148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45958.858360648148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45958.858360648148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45958.858360648148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45958.858360648148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45958.858360648148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45958.858360648148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45958.858360648148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45958.858360648148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45958.858360648148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45958.858360648148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45958.858360648148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45958.858360648148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45958.858360648148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45958.858360648148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45958.858360648148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45958.858360648148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45958.858360648148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45958.858360648148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45958.858360648148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45958.858360648148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45958.858360648148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45958.858360648148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45958.858360648148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45958.858360648148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45958.858360648148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45958.858360648148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45958.858360648148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45958.858360648148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45958.858360648148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45958.858360648148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45958.858360648148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45958.858360648148</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45958.858360648148</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35AE1FA2-DB01-49E5-B4DD-783F4C7B559B}"/>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133.85852303240972</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0.11627731481712544</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8.2099074075813405E-2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45958.858360648148</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45958.858360648148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45958.858360648148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45958.858360648148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45958.858360648148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45958.858360648148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45958.858360648148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45958.858360648148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45958.858360648148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45958.858360648148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45958.858360648148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45958.858360648148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45958.858360648148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45958.858360648148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45958.858360648148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45958.858360648148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45958.858360648148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45958.858360648148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45958.858360648148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45958.858360648148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45958.858360648148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45958.858360648148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45958.858360648148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45958.858360648148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45958.858360648148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45958.858360648148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45958.858360648148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45958.858360648148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45958.858360648148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45958.858360648148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45958.858360648148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45958.858360648148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45958.858360648148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45958.858360648148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45958.858360648148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45958.858360648148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45958.858360648148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45958.858360648148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45958.858360648148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45958.858360648148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45958.858360648148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45958.858360648148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45958.858360648148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45958.858360648148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45958.858360648148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45958.858360648148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45958.858360648148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45958.858360648148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45958.858360648148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45958.858360648148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45958.858360648148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45958.858360648148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45958.858360648148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45958.858360648148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45958.858360648148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45958.858360648148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45958.858360648148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45958.858360648148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45958.858360648148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45958.858360648148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45958.858360648148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45958.858360648148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45958.858360648148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45958.858360648148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45958.858360648148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45958.858360648148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45958.858360648148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45958.858360648148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45958.858360648148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45958.858360648148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45958.858360648148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45958.858360648148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45958.858360648148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45958.858360648148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45958.858360648148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45958.858360648148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45958.858360648148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45958.858360648148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45958.858360648148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45958.858360648148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45958.858360648148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45958.858360648148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45958.858360648148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45958.858360648148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45958.858360648148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45958.858360648148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45958.858360648148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45958.858360648148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45958.858360648148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45958.858360648148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45958.858360648148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45958.858360648148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45958.858360648148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45958.858360648148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45958.858360648148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45958.858360648148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45958.858360648148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45958.858360648148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45958.858360648148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45958.858360648148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45958.858360648148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45958.858360648148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45958.858360648148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45958.858360648148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45958.858360648148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45958.858360648148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45958.858360648148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45958.858360648148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45958.858360648148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45958.858360648148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45958.858360648148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45958.858360648148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45958.858360648148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45958.858360648148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45958.858360648148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45958.858360648148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45958.858360648148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45958.858360648148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45958.858360648148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45958.858360648148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45958.858360648148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45958.858360648148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45958.858360648148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45958.858360648148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45958.858360648148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45958.858360648148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45958.858360648148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45958.858360648148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45958.858360648148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45958.858360648148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45958.858360648148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45958.858360648148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45958.858360648148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45958.858360648148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45958.858360648148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45958.858360648148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45958.858360648148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45958.858360648148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45958.858360648148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45958.858360648148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45958.858360648148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45958.858360648148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45958.858360648148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45958.858360648148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45958.858360648148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45958.858360648148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45958.858360648148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45958.858360648148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45958.858360648148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45958.858360648148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45958.858360648148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45958.858360648148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45958.858360648148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45958.858360648148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45958.858360648148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45958.858360648148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45958.858360648148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45958.858360648148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45958.858360648148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45958.858360648148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45958.858360648148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45958.858360648148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45958.858360648148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45958.858360648148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45958.858360648148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45958.858360648148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45958.858360648148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45958.858360648148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45958.858360648148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45958.858360648148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45958.858360648148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45958.858360648148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45958.858360648148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45958.858360648148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45958.858360648148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45958.858360648148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45958.858360648148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45958.858360648148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45958.858360648148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45958.858360648148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45958.858360648148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45958.858360648148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45958.858360648148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45958.858360648148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45958.858360648148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45958.858360648148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45958.858360648148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45958.858360648148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45958.858360648148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45958.858360648148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45958.858360648148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45958.858360648148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45958.858360648148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45958.858360995371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45958.858360995371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45958.858360995371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45958.858360995371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45958.858360995371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45958.858360995371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45958.858360995371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45958.858360995371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45958.858360995371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45958.858360995371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45958.858360995371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45958.858360995371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45958.858360995371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45958.858360995371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45958.858360995371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45958.858360995371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45958.858360995371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45958.858360995371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45958.858360995371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45958.858360995371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45958.858360995371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45958.858360995371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45958.858360995371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45958.858360995371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45958.858360995371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45958.858360995371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45958.858360995371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45958.858360995371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45958.858360995371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45958.858360995371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45958.858360995371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45958.858360995371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45958.858360995371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45958.858360995371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45958.858360995371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45958.858360995371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45958.858360995371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45958.858360995371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45958.858360995371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45958.858360995371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45958.858360995371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45958.858360995371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45958.858360995371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45958.858360995371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45958.858360995371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45958.858360995371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45958.858360995371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45958.858360995371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45958.858360995371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45958.858360995371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45958.858360995371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45958.858360995371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45958.858360995371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45958.858360995371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45958.858360995371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45958.858360995371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45958.858360995371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45958.858360995371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45958.858360995371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45958.858360995371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45958.858360995371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45958.858360995371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45958.858360995371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45958.858360995371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45958.858360995371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45958.858360995371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45958.858360995371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45958.858360995371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45958.858360995371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45958.858360995371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45958.858360995371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45958.858360995371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45958.858360995371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45958.858360995371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45958.858360995371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45958.858360995371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45958.858360995371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45958.858360995371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45958.858360995371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45958.858360995371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45958.858360995371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45958.858360995371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45958.858360995371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45958.858360995371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45958.858360995371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45958.858360995371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45958.858360995371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45958.858360995371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45958.858360995371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45958.858360995371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45958.858360995371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45958.858360995371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45958.858360995371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45958.858360995371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45958.858360995371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45958.858360995371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45958.858360995371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45958.858360995371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45958.858360995371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45958.858360995371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45958.858360995371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45958.858360995371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45958.858360995371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45958.858360995371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45958.858360995371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45958.858360995371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45958.858360995371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45958.858360995371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45958.858360995371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45958.858360995371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45958.858360995371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45958.858360995371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45958.858360995371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45958.858360995371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45958.858360995371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45958.858360995371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45958.858360995371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45958.858360995371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45958.858360995371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45958.858360995371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45958.858360995371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45958.858360995371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45958.858360995371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45958.858360995371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45958.858360995371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45958.858360995371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45958.858360995371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45958.858360995371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45958.858360995371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45958.858360995371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45958.858360995371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45958.858360995371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45958.858360995371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45958.858360995371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45958.858360995371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45958.858360995371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45958.858360995371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45958.858360995371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45958.858360995371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45958.858360995371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45958.858360995371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45958.858360995371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45958.858360995371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45958.858360995371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45958.858360995371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45958.858360995371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45958.858360995371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45958.858360995371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45958.858360995371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45958.858360995371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45958.858360995371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45958.858360995371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45958.858360995371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45958.858360995371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45958.858360995371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45958.858360995371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45958.858360995371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45958.858360995371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45958.858360995371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45958.858360995371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45958.858360995371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45958.858360995371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45958.858360995371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45958.858360995371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45958.858360995371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45958.858360995371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45958.858360995371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45958.858360995371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45958.858360995371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45958.858360995371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45958.858360995371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45958.858360995371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45958.858360995371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45958.858360995371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45958.858360995371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45958.858360995371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45958.858360995371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45958.858360995371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45958.858360995371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45958.858360995371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45958.858360995371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45958.858360995371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45958.858360995371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45958.858360995371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45958.858360995371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45958.858360995371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45958.858360995371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45958.858360995371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45958.858360995371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45958.858360995371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45958.858360995371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45958.858360995371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45958.858360995371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45958.858360995371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45958.858360995371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45958.858360995371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45958.858360995371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45958.858360995371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45958.858360995371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45958.858360995371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45958.858360995371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45958.858360995371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45958.858360995371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45958.858360995371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45958.858360995371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45958.858360995371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45958.858360995371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45958.858360995371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45958.858360995371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45958.858360995371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45958.858360995371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45958.858360995371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45958.858360995371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45958.858360995371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45958.858360995371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45958.858360995371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45958.858360995371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45958.858360995371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45958.858360995371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45958.858360995371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45958.858360995371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45958.858360995371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45958.858360995371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45958.858360995371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45958.858360995371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45958.858360995371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45958.858360995371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45958.858360995371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45958.858360995371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45958.858360995371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45958.858360995371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45958.858360995371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45958.858360995371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45958.858360995371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45958.858360995371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45958.858360995371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45958.858360995371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45958.858360995371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45958.858360995371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45958.858360995371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45958.858360995371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45958.858360995371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45958.858360995371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45958.858360995371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45958.858360995371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45958.858360995371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45958.858360995371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45958.858360995371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45958.858360995371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45958.858360995371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45958.858360995371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45958.858360995371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45958.858360995371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45958.858360995371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45958.858360995371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45958.858360995371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45958.858360995371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45958.858360995371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45958.858360995371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45958.858360995371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45958.858360995371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45958.858360995371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45958.858360995371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45958.858360995371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45958.858360995371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45958.858360995371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45958.858360995371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45958.858360995371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45958.858360995371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45958.858360995371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45958.858360995371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45958.858360995371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45958.858360995371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45958.858360995371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45958.858360995371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45958.858360995371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45958.858360995371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45958.858360995371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45958.858360995371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45958.858360995371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45958.858360995371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45958.858360995371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45958.858360995371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45958.858360995371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45958.858360995371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45958.858360995371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45958.858360995371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45958.858360995371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45958.858360995371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45958.858360995371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45958.858360995371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45958.858360995371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45958.858360995371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45958.858360995371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45958.858360995371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45958.858360995371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45958.858360995371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45958.858360995371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45958.858360995371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45958.858360995371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45958.858360995371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45958.858360995371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45958.858360995371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45958.858360995371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45958.858360995371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45958.858360995371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45958.858360995371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45958.858360995371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45958.858360995371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45958.858360995371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45958.858360995371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45958.858360995371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45958.858360995371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45958.858360995371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45958.858360995371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45958.858360995371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45958.858360995371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45958.858360995371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45958.858360995371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45958.858360995371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45958.858360995371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45958.858360995371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45958.858360995371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45958.858360995371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45958.858360995371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45958.858360995371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45958.858360995371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45958.858360995371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45958.858360995371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45958.858360995371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45958.858360995371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45958.858360995371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45958.858360995371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45958.858360995371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45958.858360995371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45958.858360995371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45958.858360995371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45958.858360995371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45958.858360995371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45958.858360995371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45958.858360995371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45958.858360995371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45958.858360995371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45958.858360995371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45958.858360995371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45958.858360995371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45958.858360995371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45958.858360995371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45958.858360995371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45958.858360995371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45958.858360995371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45958.858360995371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45958.858360995371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45958.858360995371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45958.858360995371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45958.858360995371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45958.858360995371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45958.858360995371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45958.858360995371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45958.858360995371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45958.858360995371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45958.858360995371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45958.858360995371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45958.858360995371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45958.858360995371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45958.858360995371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45958.858360995371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45958.858360995371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45958.858360995371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45958.858360995371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45958.858360995371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45958.858360995371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45958.858360995371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45958.858360995371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45958.858360995371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45958.858360995371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45958.858360995371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45958.858360995371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45958.858360995371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45958.858360995371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45958.858360995371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45958.858360995371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45958.858360995371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45958.858360995371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45958.858360995371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45958.858360995371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45958.858360995371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45958.858360995371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45958.858360995371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45958.858360995371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45958.858360995371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45958.858360995371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45958.858360995371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45958.858360995371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45958.858360995371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45958.858360995371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45958.858360995371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45958.858360995371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45958.858360995371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45958.858360995371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45958.858360995371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45958.858360995371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45958.858360995371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45958.858360995371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45958.858360995371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45958.858360995371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45958.858360995371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45958.858360995371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45958.858360995371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45958.858360995371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45958.858360995371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45958.858360995371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45958.858360995371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45958.858360995371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45958.858360995371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45958.858360995371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45958.858360995371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45958.858360995371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45958.858360995371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45958.858360995371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45958.858360995371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45958.858360995371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45958.858360995371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45958.858360995371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45958.858360995371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45958.858360995371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45958.858360995371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45958.858360995371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45958.858360995371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45958.858360995371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45958.858360995371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45958.858360995371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45958.858360995371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45958.858360995371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45958.858360995371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45958.858360995371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45958.858360995371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45958.858360995371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45958.858360995371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45958.858360995371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45958.858360995371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45958.858360995371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45958.858360995371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45958.858360995371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45958.858360995371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45958.858360995371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45958.858360995371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45958.858360995371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45958.858360995371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45958.858360995371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45958.858360995371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45958.858360995371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45958.858360995371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45958.858360995371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45958.858360995371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45958.858360995371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45958.858360995371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45958.858360995371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45958.858360995371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45958.858360995371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45958.858360995371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45958.858360995371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45958.858360995371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45958.858360995371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45958.858360995371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45958.858360995371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45958.858360995371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45958.858360995371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45958.858360995371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45958.858360995371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45958.858360995371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45958.858360995371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45958.858360995371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45958.858360995371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45958.858360995371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45958.858360995371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45958.858360995371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45958.858360995371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45958.858360995371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45958.858360995371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45958.858360995371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45958.858360995371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45958.858360995371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45958.858360995371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45958.858360995371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45958.858360995371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45958.858360995371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45958.858360995371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45958.858360995371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45958.858360995371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45958.858360995371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45958.858360995371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45958.858360995371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45958.858360995371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45958.858360995371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45958.858360995371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45958.858360995371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45958.858360995371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45958.858360995371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45958.858360995371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45958.858360995371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45958.858360995371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45958.858360995371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45958.858360995371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45958.858360995371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45958.858360995371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45958.858360995371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45958.858360995371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45958.858360995371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45958.858360995371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45958.858360995371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45958.858360995371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45958.858360995371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45958.858360995371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45958.858360995371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45958.858360995371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45958.858360995371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45958.858360995371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45958.858360995371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45958.858360995371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45958.858360995371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45958.858360995371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45958.858360995371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45958.858360995371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45958.858360995371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45958.858360995371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45958.858360995371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45958.858360995371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45958.858360995371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45958.858360995371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45958.858360995371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45958.858360995371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45958.858360995371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45958.858360995371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45958.858360995371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45958.858360995371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45958.858360995371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45958.858360995371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45958.858360995371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45958.858360995371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45958.858360995371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45958.858360995371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45958.858360995371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45958.858360995371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45958.858360995371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45958.858360995371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45958.858360995371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45958.858360995371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45958.858360995371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45958.858360995371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45958.858360995371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45958.858360995371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45958.858360995371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45958.858360995371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45958.858360995371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45958.858360995371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45958.858360995371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45958.858360995371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45958.858360995371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45958.858360995371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45958.858360995371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45958.858360995371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45958.858360995371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45958.858360995371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45958.858360995371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45958.858360995371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45958.858360995371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45958.858360995371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45958.858360995371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45958.858360995371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45958.858360995371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45958.858360995371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45958.858360995371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45958.858360995371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45958.858360995371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45958.858360995371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45958.858360995371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45958.858360995371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45958.858360995371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45958.858360995371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45958.858360995371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45958.858360995371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45958.858360995371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45958.858360995371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45958.858360995371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45958.858360995371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45958.858360995371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45958.858360995371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45958.858360995371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45958.858360995371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45958.858360995371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45958.858360995371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45958.858360995371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45958.858360995371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45958.858360995371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45958.858360995371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45958.858360995371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45958.858360995371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45958.858360995371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45958.858360995371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45958.858360995371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45958.858360995371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45958.858360995371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45958.858360995371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45958.858360995371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45958.858360995371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45958.858360995371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45958.858360995371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45958.858360995371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45958.858360995371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45958.858360995371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45958.858360995371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45958.858360995371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45958.858360995371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45958.858360995371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45958.858360995371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45958.858360995371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45958.858360995371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45958.858360995371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45958.858360995371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45958.858360995371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45958.858360995371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45958.858360995371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45958.858360995371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45958.858360995371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45958.858360995371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45958.858360995371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45958.858360995371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45958.858360995371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45958.858360995371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45958.858360995371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45958.858360995371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45958.858360995371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45958.858360995371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45958.858360995371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45958.858360995371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45958.858360995371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45958.858360995371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45958.858360995371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45958.858360995371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45958.858360995371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45958.858360995371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45958.858360995371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45958.858360995371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45958.858360995371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45958.858360995371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45958.858360995371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45958.858360995371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45958.858360995371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45958.858360995371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45958.858360995371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45958.858360995371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45958.858360995371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45958.858360995371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45958.858360995371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45958.858360995371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45958.858360995371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45958.858360995371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45958.858360995371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45958.858360995371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45958.858360995371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45958.858360995371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45958.858360995371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45958.858360995371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45958.858360995371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45958.858360995371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45958.858360995371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45958.858360995371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45958.858360995371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45958.858360995371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45958.858360995371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45958.858360995371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45958.858360995371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45958.858360995371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45958.858360995371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45958.858360995371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45958.858360995371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45958.858360995371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45958.858360995371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45958.858360995371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45958.858360995371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45958.858360995371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45958.858360995371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45958.858360995371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45958.858360995371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45958.858360995371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45958.858360995371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45958.858360995371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45958.858360995371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45958.858360995371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45958.858360995371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45958.858360995371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45958.858360995371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45958.858360995371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45958.858360995371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45958.858360995371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45958.858360995371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45958.858360995371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45958.858360995371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45958.858360995371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45958.858360995371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45958.858360995371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45958.858360995371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45958.858360995371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45958.858360995371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45958.858360995371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45958.858360995371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45958.858360995371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45958.858360995371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45958.858360995371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45958.858360995371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45958.858360995371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45958.858360995371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45958.858360995371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45958.858360995371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45958.858360995371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45958.858360995371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45958.858360995371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45958.858360995371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45958.858360995371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45958.858360995371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45958.858360995371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45958.858360995371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45958.858360995371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45958.858360995371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45958.858360995371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45958.858360995371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45958.858360995371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45958.858360995371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45958.858360995371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45958.858360995371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45958.858360995371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45958.858360995371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45958.858360995371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45958.858360995371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45958.858360995371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45958.858360995371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45958.858360995371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45958.858360995371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45958.858360995371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45958.858360995371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45958.858360995371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45958.858360995371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45958.858360995371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45958.858360995371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45958.858360995371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45958.858360995371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45958.858360995371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45958.858360995371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45958.858360995371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45958.858360995371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45958.858360995371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45958.858360995371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45958.858360995371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45958.858360995371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45958.858360995371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45958.858360995371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45958.858360995371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45958.858360995371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45958.858360995371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45958.858360995371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45958.858360995371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45958.858360995371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45958.858360995371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45958.858360995371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45958.858360995371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45958.858360995371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45958.858360995371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45958.858360995371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45958.858360995371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45958.858360995371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45958.858360995371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45958.858360995371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45958.858360995371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45958.858360995371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45958.858360995371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45958.858360995371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45958.858360995371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45958.858360995371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45958.858360995371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45958.858360995371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45958.858360995371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45958.858360995371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45958.858360995371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45958.858360995371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45958.858360995371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45958.858360995371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45958.858360995371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45958.858360995371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45958.858360995371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45958.858360995371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45958.858360995371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45958.858360995371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45958.858360995371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45958.858360995371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45958.858360995371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45958.858360995371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45958.858360995371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45958.858360995371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45958.858360995371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45958.858360995371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45958.858360995371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45958.858360995371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45958.858360995371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45958.858360995371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45958.858360995371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45958.858360995371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45958.858360995371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45958.858360995371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45958.858360995371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45958.858360995371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45958.858360995371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45958.858360995371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45958.858360995371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45958.858360995371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45958.858360995371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45958.858360995371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45958.858360995371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45958.858360995371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45958.858360995371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45958.858360995371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45958.858360995371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45958.858360995371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45958.858360995371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45958.858360995371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45958.858360995371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45958.858360995371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45958.858360995371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45958.858360995371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45958.858360995371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45958.858360995371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45958.858360995371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45958.858360995371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45958.858360995371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45958.858360995371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45958.858360995371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45958.858360995371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45958.858360995371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45958.858360995371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45958.858360995371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45958.858360995371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45958.858360995371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45958.858360995371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45958.858360995371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45958.858360995371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45958.858360995371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45958.858360995371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45958.858360995371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45958.858360995371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45958.858360995371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45958.858360995371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45958.858360995371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45958.858360995371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45958.858360995371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45958.858360995371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45958.858360995371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45958.858360995371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45958.858360995371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45958.858360995371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45958.858360995371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45958.858360995371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45958.858360995371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45958.858360995371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45958.858360995371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45958.858360995371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45958.858360995371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45958.858360995371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45958.858360995371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45958.858360995371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45958.858360995371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45958.858360995371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45958.858360995371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45958.858360995371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45958.858360995371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45958.858360995371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45958.858360995371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45958.858360995371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45958.858360995371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45958.858360995371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45958.858360995371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45958.858360995371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45958.858360995371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45958.858360995371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45958.858360995371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45958.858360995371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45958.858360995371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45958.858360995371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45958.858360995371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45958.858360995371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45958.858360995371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45958.858360995371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45958.858360995371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45958.858360995371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45958.858360995371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45958.858360995371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45958.858360995371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45958.858360995371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45958.858360995371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45958.858360995371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45958.858360995371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45958.858360995371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45958.858360995371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45958.858360995371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45958.858360995371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45958.858360995371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45958.858360995371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45958.858360995371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45958.858360995371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45958.858360995371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45958.858360995371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45958.858360995371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45958.858360995371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45958.858360995371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45958.858360995371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45958.858360995371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45958.858360995371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45958.858360995371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45958.858360995371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45958.858360995371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45958.858360995371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45958.858360995371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45958.858360995371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45958.858360995371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45958.858360995371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45958.858360995371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45958.858360995371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45958.858360995371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45958.858360995371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45958.858360995371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45958.858360995371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45958.858360995371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45958.858360995371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45958.858360995371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45958.858360995371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45958.858360995371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45958.858360995371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45958.858360995371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45958.858360995371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45958.858360995371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45958.858360995371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45958.858360995371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45958.858360995371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45958.858360995371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45958.858360995371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45958.858360995371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45958.858360995371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45958.858360995371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45958.858360995371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45958.858360995371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45958.858360995371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45958.858360995371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45958.858360995371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45958.858360995371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45958.858360995371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45958.858360995371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45958.858360995371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45958.858360995371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45958.858360995371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45958.858360995371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45958.858360995371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45958.858360995371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45958.858360995371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45958.858360995371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45958.858360995371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45958.858360995371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45958.858360995371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45958.858360995371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45958.858360995371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45958.858360995371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45958.858360995371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45958.858360995371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45958.858360995371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45958.858360995371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45958.858360995371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45958.858360995371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45958.858360995371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45958.858360995371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45958.858360995371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45958.858360995371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45958.858360995371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45958.858360995371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45958.858360995371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45958.858360995371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45958.858360995371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45958.858360995371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45958.858360995371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45958.858360995371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45958.858360995371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45958.858360995371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45958.858360995371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45958.858360995371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45958.858360995371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45958.858360995371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45958.858360995371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45958.858360995371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45958.858360995371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45958.858360995371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45958.858360995371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45958.858360995371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45958.858360995371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45958.858360995371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45958.858360995371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45958.858360995371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45958.858360995371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45958.858360995371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45958.858360995371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45958.858360995371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45958.858360995371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45958.858360995371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45958.858360995371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45958.858360995371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45958.858360995371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45958.858360995371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45958.858360995371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45958.858360995371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45958.858360995371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45958.858360995371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45958.858360995371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45958.858360995371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45958.858360995371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45958.858360995371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45958.858360995371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45958.858360995371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45958.858360995371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45958.858360995371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45958.858360995371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45958.858360995371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45958.858360995371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45958.858360995371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45958.858360995371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45958.858360995371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45958.858360995371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45958.858360995371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45958.858360995371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45958.858360995371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45958.858360995371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45958.858360995371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45958.858360995371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45958.858360995371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45958.858360995371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45958.858360995371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45958.858360995371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45958.858360995371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45958.858360995371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45958.858360995371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45958.858360995371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45958.858360995371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45958.858360995371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45958.858360995371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45958.858360995371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45958.858360995371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45958.858360995371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45958.858360995371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45958.858360995371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45958.858360995371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45958.858360995371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45958.858360995371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45958.858360995371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45958.858360995371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45958.858360995371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45958.858360995371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45958.858360995371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45958.858360995371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45958.858360995371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45958.858360995371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45958.858360995371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45958.858360995371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45958.858360995371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45958.858360995371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45958.858360995371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45958.858360995371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45958.858360995371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45958.858360995371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45958.858360995371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45958.858360995371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45958.858360995371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45958.858360995371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45958.858360995371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45958.858360995371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45958.858360995371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45958.858360995371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45958.858360995371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45958.858360995371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45958.858360995371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45958.858360995371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45958.858360995371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45958.858360995371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45958.858360995371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45958.858360995371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45958.858360995371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45958.858360995371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45958.858360995371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45958.858360995371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45958.858360995371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45958.858360995371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45958.858360995371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45958.858360995371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45958.858360995371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45958.858360995371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45958.858360995371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45958.858360995371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45958.858360995371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45958.858360995371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45958.858360995371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45958.858360995371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45958.858360995371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255.37764305555174</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45958.858360995371</v>
      </c>
      <c r="H3" s="123">
        <v>45958.746076388888</v>
      </c>
      <c r="I3" s="119" t="str">
        <f>IFERROR(VLOOKUP(D3,DB!A:F,6,0),"")</f>
        <v>SCECO</v>
      </c>
      <c r="J3" s="119" t="str">
        <f>IFERROR(VLOOKUP(D3,DB!A:G,7,0),"")</f>
        <v>Dead</v>
      </c>
      <c r="K3" s="125" t="s">
        <v>39099</v>
      </c>
      <c r="L3" s="121" t="str">
        <f>IFERROR(VLOOKUP(D3,DB!A:I,9,0),"")</f>
        <v>Latis</v>
      </c>
    </row>
    <row r="4" spans="1:16" ht="15" customHeight="1">
      <c r="A4" s="119"/>
      <c r="B4" s="119" t="str">
        <f>IFERROR(VLOOKUP(D4,DB!A:K,11,0),"")</f>
        <v/>
      </c>
      <c r="C4" s="120"/>
      <c r="D4" s="94"/>
      <c r="E4" s="98"/>
      <c r="F4" s="123"/>
      <c r="G4" s="124">
        <f ca="1">IFERROR(NOW()-F4,"")</f>
        <v>45958.858360995371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45958.858360995371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45958.858360995371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45958.858360995371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45958.858360995371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45958.858360995371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45958.858360995371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45958.858360995371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45958.858360995371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45958.858360995371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45958.858360995371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45958.858360995371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45958.858360995371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45958.858360995371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45958.858360995371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45958.858360995371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45958.858360995371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45958.858360995371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45958.858360995371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45958.858360995371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45958.858360995371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45958.858360995371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45958.858360995371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45958.858360995371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45958.858360995371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45958.858360995371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45958.858360995371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45958.858360995371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45958.858360995371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45958.858360995371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45958.858360995371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45958.858360995371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45958.858360995371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45958.858360995371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45958.858360995371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45958.858360995371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45958.858360995371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45958.858360995371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45958.858360995371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45958.858360995371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45958.858360995371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45958.858360995371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45958.858360995371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45958.858360995371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45958.858360995371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45958.858360995371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45958.858360995371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45958.858360995371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45958.858360995371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45958.858360995371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45958.858360995371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45958.858360995371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45958.858360995371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45958.858360995371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45958.858360995371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45958.858360995371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45958.858360995371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45958.858360995371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45958.858360995371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45958.858360995371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45958.858360995371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45958.858360995371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45958.858360995371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45958.858360995371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45958.858360995371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45958.858360995371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45958.858360995371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45958.858360995371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45958.858360995371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45958.858360995371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45958.858360995371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45958.858360995371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45958.858360995371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45958.858360995371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45958.858360995371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45958.858360995371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45958.858360995371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45958.858360995371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45958.858360995371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45958.858360995371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45958.858360995371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45958.858360995371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45958.858360995371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45958.858360995371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45958.858360995371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45958.858360995371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45958.858360995371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45958.858360995371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45958.858360995371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45958.858360995371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45958.858360995371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45958.858360995371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45958.858360995371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45958.858360995371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45958.858360995371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45958.858360995371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45958.858360995371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45958.858360995371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45958.858360995371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45958.858360995371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45958.858360995371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45958.858360995371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45958.858360995371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45958.858360995371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45958.858360995371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45958.858360995371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45958.858360995371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45958.858360995371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45958.858360995371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45958.858360995371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45958.858360995371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45958.858360995371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45958.858360995371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45958.858360995371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45958.858360995371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45958.858360995371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45958.858360995371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45958.858360995371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45958.858360995371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45958.858360995371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45958.858360995371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45958.858360995371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45958.858360995371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45958.858360995371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45958.858360995371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45958.858360995371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45958.858360995371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45958.858360995371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45958.858360995371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45958.858360995371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45958.858360995371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45958.858360995371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45958.858360995371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45958.858360995371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45958.858360995371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45958.858360995371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45958.858360995371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45958.858360995371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45958.858360995371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45958.858360995371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45958.858360995371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45958.858360995371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45958.858360995371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45958.858360995371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45958.858360995371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45958.858360995371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45958.858360995371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45958.858360995371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45958.858360995371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45958.858360995371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45958.858360995371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45958.858360995371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45958.858360995371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45958.858360995371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45958.858360995371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45958.858360995371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45958.858360995371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45958.858360995371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45958.858360995371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45958.858360995371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45958.858360995371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45958.858360995371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45958.858360995371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45958.858360995371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45958.858360995371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45958.858360995371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45958.858360995371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45958.858360995371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45958.858360995371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45958.858360995371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45958.858360995371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45958.858360995371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45958.858360995371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45958.858360995371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45958.858360995371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45958.858360995371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45958.858360995371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45958.858360995371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67.026300462959625</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39085</v>
      </c>
      <c r="F3" s="38">
        <v>45926.188877314817</v>
      </c>
      <c r="G3" s="144">
        <f t="shared" ref="G3" ca="1" si="0">IFERROR(NOW()-F3,"")</f>
        <v>32.6694833333313</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39085</v>
      </c>
      <c r="F4" s="153">
        <v>45948.661111111112</v>
      </c>
      <c r="G4" s="154">
        <f ca="1">IFERROR(NOW()-F4,"")</f>
        <v>10.197249537035532</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36610</v>
      </c>
      <c r="E5" s="152" t="s">
        <v>38998</v>
      </c>
      <c r="F5" s="153"/>
      <c r="G5" s="154">
        <f ca="1">IFERROR(NOW()-F5,"")</f>
        <v>45958.858360648148</v>
      </c>
      <c r="H5" s="153">
        <v>45958.839675925927</v>
      </c>
      <c r="I5" s="152" t="str">
        <f>IFERROR(VLOOKUP(D5,DB!A:F,6,0),"")</f>
        <v>Generator-SG</v>
      </c>
      <c r="J5" s="152" t="str">
        <f>IFERROR(VLOOKUP(D5,DB!A:G,7,0),"")</f>
        <v>Vandalized</v>
      </c>
      <c r="K5" s="152" t="s">
        <v>39107</v>
      </c>
      <c r="L5" s="152" t="str">
        <f>IFERROR(VLOOKUP(D5,DB!A:I,9,0),"")</f>
        <v>Latis</v>
      </c>
    </row>
    <row r="6" spans="1:13" ht="15">
      <c r="A6" s="152"/>
      <c r="B6" s="152" t="str">
        <f>IFERROR(VLOOKUP(D6,DB!A:K,11,0),"")</f>
        <v/>
      </c>
      <c r="C6" s="152"/>
      <c r="D6" s="169"/>
      <c r="E6" s="152"/>
      <c r="F6" s="153"/>
      <c r="G6" s="154">
        <f ca="1">IFERROR(NOW()-F6,"")</f>
        <v>45958.858360648148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45958.858360648148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45958.858360648148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45958.858360648148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45958.858360648148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45958.858360648148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45958.858360648148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45958.858360648148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45958.858360648148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45958.858360648148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45958.858360648148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45958.858360648148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45958.858360648148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45958.858360648148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45958.858360648148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45958.858360648148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45958.858360648148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45958.858360648148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45958.858360648148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45958.858360648148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45958.858360648148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45958.858360648148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45958.858360648148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45958.858360648148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45958.858360648148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45958.858360648148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45958.858360648148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45958.858360648148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45958.858360648148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45958.858360648148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45958.858360648148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45958.858360648148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45958.858360648148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45958.858360648148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45958.858360648148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45958.858360648148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45958.858360648148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45958.858360648148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45958.858360648148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45958.858360648148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45958.858360648148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45958.858360648148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45958.858360648148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45958.858360648148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45958.858360648148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45958.858360648148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45958.858360648148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45958.858360648148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45958.858360648148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45958.858360648148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45958.858360648148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45958.858360648148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45958.858360648148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45958.858360648148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45958.858360648148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45958.858360648148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45958.858360648148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45958.858360648148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45958.858360648148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45958.858360648148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45958.858360648148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45958.858360648148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45958.858360648148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45958.858360648148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45958.858360648148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45958.858360648148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45958.858360648148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45958.858360648148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45958.858360648148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45958.858360648148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45958.858360648148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45958.858360648148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45958.858360648148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45958.858360648148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45958.858360648148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45958.858360648148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45958.858360648148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45958.858360648148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45958.858360648148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45958.858360648148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45958.858360648148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45958.858360648148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45958.858360648148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45958.858360648148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45958.858360648148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45958.858360648148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45958.858360648148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45958.858360648148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45958.858360648148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45958.858360648148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45958.858360648148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45958.858360648148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45958.858360648148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45958.858360648148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45958.858360648148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45958.858360648148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45958.858360648148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45958.858360648148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45958.858360648148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45958.858360648148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45958.858360648148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45958.858360648148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45958.858360648148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45958.858360648148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45958.858360648148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45958.858360648148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45958.858360648148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45958.858360648148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45958.858360648148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45958.858360648148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45958.858360648148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45958.858360648148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45958.858360648148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45958.858360648148</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45958.858360648148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45958.858360648148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45958.858360648148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45958.858360648148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45958.858360648148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45958.858360648148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45958.858360648148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45958.858360648148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45958.858360648148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45958.858360648148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45958.858360648148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45958.858360648148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45958.858360648148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45958.858360648148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45958.858360648148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45958.858360648148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45958.858360648148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45958.858360648148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45958.858360648148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45958.858360648148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45958.858360648148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45958.858360648148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45958.858360648148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45958.858360648148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45958.858360648148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45958.858360648148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45958.858360648148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45958.858360648148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45958.858360648148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45958.858360648148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45958.858360648148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45958.858360648148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45958.858360648148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45958.858360648148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45958.858360648148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45958.858360648148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45958.858360648148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45958.858360648148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45958.858360648148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45958.858360648148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45958.858360648148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45958.858360648148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45958.858360648148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45958.858360648148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45958.858360648148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45958.858360648148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45958.858360648148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45958.858360648148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45958.858360648148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45958.858360648148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45958.858360648148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45958.858360648148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45958.858360648148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45958.858360648148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45958.858360648148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45958.858360648148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45958.858360648148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45958.858360648148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45958.858360648148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45958.858360648148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45958.858360648148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45958.858360648148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45958.858360648148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45958.858360648148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45958.858360648148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45958.858360648148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45958.858360648148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45958.858360648148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45958.858360648148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45958.858360648148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45958.858360648148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45958.858360648148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45958.858360648148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45958.858360648148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45958.858360648148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45958.858360648148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45958.858360648148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45958.858360648148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45958.858360648148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45958.858360648148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45958.858360648148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45958.858360648148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45958.858360648148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45958.858360648148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45958.858360648148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45958.858360648148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45958.858360648148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45958.858360648148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45958.858360648148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45958.858360648148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45958.858360648148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45958.858360648148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45958.858360648148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45958.858360648148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45958.858360648148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45958.858360648148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45958.858360648148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45958.858360648148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45958.858360648148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45958.858360648148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45958.858360648148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45958.858360648148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45958.858360648148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45958.858360648148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45958.858360648148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45958.858360648148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45958.858360648148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45958.858360648148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45958.858360648148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45958.858360648148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45958.858360648148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45958.858360648148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45958.858360648148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45958.858360648148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45958.858360648148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45958.858360648148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45958.858360648148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45958.858360648148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45958.858360648148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45958.858360648148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45958.858360648148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45958.858360648148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45958.858360648148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45958.858360648148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45958.858360648148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45958.858360648148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45958.858360648148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45958.858360648148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45958.858360648148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45958.858360648148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45958.858360648148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45958.858360648148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45958.858360648148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45958.858360648148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45958.858360648148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45958.858360648148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45958.858360648148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45958.858360648148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45958.858360648148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45958.858360648148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45958.858360648148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45958.858360648148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45958.858360648148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45958.858360648148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45958.858360648148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45958.858360648148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45958.858360648148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45958.858360648148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45958.858360648148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45958.858360648148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45958.858360648148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45958.858360648148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45958.858360648148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45958.858360648148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45958.858360648148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45958.858360648148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45958.858360648148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45958.858360648148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45958.858360648148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45958.858360648148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45958.858360648148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45958.858360648148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45958.858360648148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45958.858360648148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45958.858360648148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45958.858360648148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45958.858360648148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45958.858360648148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45958.858360648148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45958.858360648148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45958.858360648148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45958.858360648148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45958.858360648148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45958.858360648148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45958.858360648148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45958.858360648148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45958.858360648148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45958.858360648148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45958.858360648148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45958.858360648148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45958.858360648148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45958.858360648148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45958.858360648148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45958.858360648148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45958.858360648148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45958.858360648148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45958.858360648148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45958.858360648148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45958.858360648148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45958.858360648148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45958.858360648148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45958.858360648148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45958.858360648148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45958.858360648148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45958.858360648148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45958.858360648148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45958.858360648148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45958.858360648148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45958.858360648148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45958.858360648148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45958.858360648148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45958.858360648148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45958.858360648148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45958.858360648148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45958.858360648148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45958.858360648148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45958.858360648148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45958.858360648148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45958.858360648148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45958.858360648148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45958.858360648148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45958.858360648148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45958.858360648148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45958.858360648148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45958.858360648148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45958.858360648148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45958.858360648148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45958.858360648148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45958.858360648148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45958.858360648148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45958.858360648148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45958.858360648148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45958.858360648148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45958.858360648148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45958.858360648148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45958.858360648148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45958.858360648148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45958.858360648148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45958.858360648148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45958.858360648148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45958.858360648148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45958.858360648148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45958.858360648148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45958.858360648148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45958.858360648148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45958.858360648148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45958.858360648148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45958.858360648148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45958.858360648148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45958.858360648148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45958.858360648148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45958.858360648148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45958.858360648148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45958.858360648148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45958.858360648148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45958.858360648148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45958.858360648148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45958.858360648148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45958.858360648148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45958.858360648148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45958.858360648148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45958.858360648148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45958.858360648148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45958.858360648148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45958.858360648148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45958.858360648148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45958.858360648148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45958.858360648148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45958.858360648148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45958.858360648148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45958.858360648148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45958.858360648148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45958.858360648148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45958.858360648148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45958.858360648148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45958.858360648148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45958.858360648148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45958.858360648148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45958.858360648148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45958.858360648148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45958.858360648148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45958.858360648148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45958.858360648148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45958.858360648148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45958.858360648148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45958.858360648148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45958.858360648148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45958.858360648148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45958.858360648148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45958.858360648148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45958.858360648148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45958.858360648148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45958.858360648148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45958.858360648148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45958.858360648148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45958.858360648148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45958.858360648148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45958.858360648148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45958.858360648148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45958.858360648148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45958.858360648148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45958.858360648148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45958.858360648148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45958.858360648148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45958.858360648148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45958.858360648148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45958.858360648148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45958.858360648148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45958.858360648148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45958.858360648148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45958.858360648148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45958.858360648148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45958.858360648148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45958.858360648148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45958.858360648148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45958.858360648148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45958.858360648148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45958.858360648148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45958.858360648148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45958.858360648148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45958.858360648148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45958.858360648148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45958.858360648148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45958.858360648148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45958.858360648148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45958.858360648148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45958.858360648148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45958.858360648148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45958.858360648148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45958.858360648148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45958.858360648148</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C3" sqref="C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39108</v>
      </c>
      <c r="B2" s="175" t="str">
        <f>IFERROR(VLOOKUP(D2,DB!A:K,11,0),"")</f>
        <v>R6</v>
      </c>
      <c r="C2" s="176">
        <v>1</v>
      </c>
      <c r="D2" s="175" t="s">
        <v>34942</v>
      </c>
      <c r="E2" s="106" t="s">
        <v>38998</v>
      </c>
      <c r="F2" s="177">
        <v>45958.779328703706</v>
      </c>
      <c r="G2" s="116">
        <f ca="1">IFERROR(NOW()-F2,"-")</f>
        <v>7.9031944442249369E-2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39109</v>
      </c>
      <c r="B3" s="103" t="str">
        <f>IFERROR(VLOOKUP(D3,DB!A:K,11,0),"")</f>
        <v>R6</v>
      </c>
      <c r="C3" s="105">
        <v>1</v>
      </c>
      <c r="D3" s="103" t="s">
        <v>36685</v>
      </c>
      <c r="E3" s="106" t="s">
        <v>38998</v>
      </c>
      <c r="F3" s="107">
        <v>45958.833148148151</v>
      </c>
      <c r="G3" s="77">
        <f ca="1">IFERROR(NOW()-F3,"-")</f>
        <v>2.5212499996996485E-2</v>
      </c>
      <c r="H3" s="107">
        <v>45958.82708333333</v>
      </c>
      <c r="I3" s="103" t="str">
        <f>IFERROR(VLOOKUP(D3,DB!A:F,6,0),"")</f>
        <v>SCECO</v>
      </c>
      <c r="J3" s="102" t="str">
        <f>IFERROR(VLOOKUP(D3,DB!A:G,7,0),"")</f>
        <v>Dead</v>
      </c>
      <c r="K3" s="108" t="s">
        <v>39110</v>
      </c>
      <c r="L3" s="109" t="str">
        <f>IFERROR(VLOOKUP(D3,DB!A:I,9,0),"")</f>
        <v>Latis</v>
      </c>
    </row>
    <row r="4" spans="1:16383" ht="29.25" customHeight="1">
      <c r="A4" s="104"/>
      <c r="B4" s="103" t="str">
        <f>IFERROR(VLOOKUP(D4,DB!A:K,11,0),"")</f>
        <v/>
      </c>
      <c r="C4" s="105"/>
      <c r="D4" s="169"/>
      <c r="E4" s="106"/>
      <c r="F4" s="107"/>
      <c r="G4" s="77">
        <f ca="1">IFERROR(NOW()-F4,"-")</f>
        <v>45958.858360648148</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45958.858360648148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45958.858360648148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45958.858360648148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45958.858360648148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45958.858360648148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45958.858360648148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45958.858360648148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45958.858360648148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45958.858360648148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45958.858360648148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45958.858360648148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45958.858360648148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45958.858360648148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45958.858360648148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45958.858360648148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45958.858360648148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45958.858360648148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45958.858360648148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45958.858360648148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45958.858360648148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45958.858360648148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45958.858360648148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45958.858360648148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45958.858360648148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45958.858360648148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45958.858360648148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45958.858360648148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45958.858360648148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45958.858360648148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45958.858360648148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45958.858360648148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45958.858360648148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45958.858360648148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45958.858360648148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45958.858360648148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45958.858360648148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45958.858360648148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45958.858360648148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45958.858360648148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45958.858360648148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45958.858360648148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45958.858360648148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45958.858360648148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45958.858360648148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45958.858360648148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45958.858360648148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45958.858360648148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45958.858360648148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45958.858360648148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45958.858360648148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45958.858360648148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45958.858360648148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45958.858360648148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45958.858360648148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45958.858360648148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45958.858360648148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45958.858360648148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45958.858360648148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45958.858360648148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45958.858360648148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45958.858360648148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45958.858360648148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45958.858360648148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45958.858360648148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45958.858360648148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45958.858360648148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45958.858360648148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45958.858360648148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45958.858360648148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45958.858360648148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45958.858360648148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45958.858360648148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45958.858360648148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45958.858360648148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45958.858360648148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45958.858360648148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45958.858360648148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45958.858360648148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45958.858360648148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45958.858360648148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45958.858360648148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45958.858360648148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45958.858360648148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45958.858360648148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45958.858360648148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45958.858360648148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45958.858360648148</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2025-10-28T17:37:43Z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