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88" documentId="120_S{2AC9BD13-BADA-5192-A53E-5A8FF88502F6}" xr6:coauthVersionLast="47" xr6:coauthVersionMax="47" xr10:uidLastSave="{066FED3A-37DB-4469-883C-601EE45BD16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<sst xmlns="http://schemas.openxmlformats.org/spreadsheetml/2006/main" count="181609" uniqueCount="39218">
  <si>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</si>
  <si>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</si>
  <si>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</si>
  <si>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</si>
  <si>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</si>
  <si>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</si>
  <si>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</si>
  <si>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</si>
  <si>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</si>
  <si>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</si>
  <si>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</si>
  <si>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</si>
  <si>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</si>
  <si>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</si>
  <si>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</si>
  <si>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</si>
  <si>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</si>
  <si>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</si>
  <si>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</si>
  <si>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</si>
  <si>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</si>
  <si>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</si>
  <si>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</si>
  <si>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</si>
  <si>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</si>
  <si>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</si>
  <si>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</si>
  <si>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</si>
  <si>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</si>
  <si>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</si>
  <si>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</si>
  <si>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</si>
  <si>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</si>
  <si>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</si>
  <si>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</si>
  <si>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</si>
  <si>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</si>
  <si>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</si>
  <si>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</si>
  <si>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</si>
  <si>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</si>
  <si>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</si>
  <si>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</si>
  <si>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</si>
  <si>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</si>
  <si>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</si>
  <si>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</si>
  <si>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</si>
  <si>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</si>
  <si>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</si>
  <si>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</si>
  <si>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</si>
  <si>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</si>
  <si>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</si>
  <si>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</si>
  <si>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</si>
  <si>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</si>
  <si>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</si>
  <si>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</si>
  <si>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</si>
  <si>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</si>
  <si>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</si>
  <si>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</si>
  <si>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</si>
  <si>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</si>
  <si>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</si>
  <si>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</si>
  <si>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</si>
  <si>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</si>
  <si>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</si>
  <si>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</si>
  <si>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</si>
  <si>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</si>
  <si>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</si>
  <si>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</si>
  <si>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</si>
  <si>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</si>
  <si>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</si>
  <si>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</si>
  <si>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</si>
  <si>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</si>
  <si>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</si>
  <si>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</si>
  <si>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</si>
  <si>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</si>
  <si>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</si>
  <si>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</si>
  <si>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</si>
  <si>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</si>
  <si>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</si>
  <si>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</si>
  <si>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</si>
  <si>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</si>
  <si>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</si>
  <si>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</si>
  <si>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</si>
  <si>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</si>
  <si>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</si>
  <si>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</si>
  <si>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</si>
  <si>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</si>
  <si>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</si>
  <si>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</si>
  <si>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</si>
  <si>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</si>
  <si>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</si>
  <si>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</si>
  <si>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</si>
  <si>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</si>
  <si>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</si>
  <si>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</si>
  <si>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</si>
  <si>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</si>
  <si>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</si>
  <si>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</si>
  <si>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</si>
  <si>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</si>
  <si>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</si>
  <si>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</si>
  <si>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</si>
  <si>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</si>
  <si>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</si>
  <si>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</si>
  <si>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</si>
  <si>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</si>
  <si>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</si>
  <si>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</si>
  <si>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</si>
  <si>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</si>
  <si>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</si>
  <si>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</si>
  <si>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</si>
  <si>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</si>
  <si>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</si>
  <si>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</si>
  <si>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</si>
  <si>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</si>
  <si>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</si>
  <si>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</si>
  <si>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</si>
  <si>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</si>
  <si>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</si>
  <si>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</si>
  <si>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</si>
  <si>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</si>
  <si>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</si>
  <si>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</si>
  <si>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</si>
  <si>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</si>
  <si>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</si>
  <si>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</si>
  <si>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</si>
  <si>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</si>
  <si>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</si>
  <si>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</si>
  <si>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</si>
  <si>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</si>
  <si>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</si>
  <si>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</si>
  <si>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</si>
  <si>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</si>
  <si>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</si>
  <si>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</si>
  <si>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</si>
  <si>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</si>
  <si>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</si>
  <si>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</si>
  <si>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</si>
  <si>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</si>
  <si>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</si>
  <si>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</si>
  <si>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</si>
  <si>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</si>
  <si>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</si>
  <si>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</si>
  <si>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</si>
  <si>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</si>
  <si>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</si>
  <si>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</si>
  <si>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</si>
  <si>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</si>
  <si>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</si>
  <si>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</si>
  <si>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</si>
  <si>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</si>
  <si>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</si>
  <si>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</si>
  <si>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</si>
  <si>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</si>
  <si>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</si>
  <si>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</si>
  <si>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</si>
  <si>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</si>
  <si>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</si>
  <si>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</si>
  <si>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</si>
  <si>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</si>
  <si>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</si>
  <si>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</si>
  <si>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</si>
  <si>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</si>
  <si>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</si>
  <si>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</si>
  <si>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</si>
  <si>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</si>
  <si>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</si>
  <si>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</si>
  <si>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</si>
  <si>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</si>
  <si>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</si>
  <si>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</si>
  <si>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</si>
  <si>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</si>
  <si>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</si>
  <si>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</si>
  <si>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</si>
  <si>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</si>
  <si>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</si>
  <si>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</si>
  <si>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</si>
  <si>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</si>
  <si>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</si>
  <si>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</si>
  <si>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</si>
  <si>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</si>
  <si>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</si>
  <si>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</si>
  <si>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</si>
  <si>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</si>
  <si>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</si>
  <si>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</si>
  <si>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</si>
  <si>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</si>
  <si>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</si>
  <si>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</si>
  <si>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</si>
  <si>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</si>
  <si>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</si>
  <si>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</si>
  <si>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</si>
  <si>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</si>
  <si>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</si>
  <si>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</si>
  <si>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</si>
  <si>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</si>
  <si>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</si>
  <si>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</si>
  <si>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</si>
  <si>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</si>
  <si>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</si>
  <si>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</si>
  <si>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</si>
  <si>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</si>
  <si>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</si>
  <si>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</si>
  <si>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</si>
  <si>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</si>
  <si>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</si>
  <si>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</si>
  <si>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</si>
  <si>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</si>
  <si>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</si>
  <si>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</si>
  <si>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</si>
  <si>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</si>
  <si>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</si>
  <si>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</si>
  <si>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</si>
  <si>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</si>
  <si>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</si>
  <si>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</si>
  <si>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</si>
  <si>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</si>
  <si>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</si>
  <si>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</si>
  <si>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</si>
  <si>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</si>
  <si>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</si>
  <si>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</si>
  <si>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</si>
  <si>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</si>
  <si>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</si>
  <si>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</si>
  <si>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</si>
  <si>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</si>
  <si>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</si>
  <si>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</si>
  <si>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</si>
  <si>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</si>
  <si>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</si>
  <si>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</si>
  <si>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</si>
  <si>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</si>
  <si>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</si>
  <si>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</si>
  <si>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</si>
  <si>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</si>
  <si>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</si>
  <si>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</si>
  <si>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</si>
  <si>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</si>
  <si>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</si>
  <si>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</si>
  <si>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</si>
  <si>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</si>
  <si>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</si>
  <si>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</si>
  <si>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</si>
  <si>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</si>
  <si>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</si>
  <si>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</si>
  <si>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</si>
  <si>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</si>
  <si>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</si>
  <si>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</si>
  <si>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</si>
  <si>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</si>
  <si>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</si>
  <si>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</si>
  <si>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</si>
  <si>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</si>
  <si>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</si>
  <si>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</si>
  <si>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</si>
  <si>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</si>
  <si>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</si>
  <si>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</si>
  <si>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</si>
  <si>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</si>
  <si>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</si>
  <si>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</si>
  <si>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</si>
  <si>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</si>
  <si>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</si>
  <si>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</si>
  <si>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</si>
  <si>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</si>
  <si>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</si>
  <si>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</si>
  <si>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</si>
  <si>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</si>
  <si>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</si>
  <si>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</si>
  <si>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</si>
  <si>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</si>
  <si>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</si>
  <si>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</si>
  <si>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</si>
  <si>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</si>
  <si>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</si>
  <si>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</si>
  <si>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</si>
  <si>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</si>
  <si>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</si>
  <si>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</si>
  <si>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</si>
  <si>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</si>
  <si>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</si>
  <si>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</si>
  <si>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</si>
  <si>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</si>
  <si>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</si>
  <si>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</si>
  <si>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</si>
  <si>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</si>
  <si>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</si>
  <si>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</si>
  <si>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</si>
  <si>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</si>
  <si>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</si>
  <si>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</si>
  <si>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</si>
  <si>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</si>
  <si>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</si>
  <si>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</si>
  <si>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</si>
  <si>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</si>
  <si>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</si>
  <si>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</si>
  <si>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</si>
  <si>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</si>
  <si>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</si>
  <si>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</si>
  <si>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</si>
  <si>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</si>
  <si>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</si>
  <si>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</si>
  <si>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</si>
  <si>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</si>
  <si>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</si>
  <si>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</si>
  <si>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</si>
  <si>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</si>
  <si>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</si>
  <si>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</si>
  <si>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</si>
  <si>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</si>
  <si>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</si>
  <si>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</si>
  <si>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</si>
  <si>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</si>
  <si>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</si>
  <si>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</si>
  <si>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</si>
  <si>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</si>
  <si>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</si>
  <si>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</si>
  <si>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</si>
  <si>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</si>
  <si>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</si>
  <si>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</si>
  <si>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</si>
  <si>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</si>
  <si>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</si>
  <si>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</si>
  <si>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</si>
  <si>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</si>
  <si>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</si>
  <si>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</si>
  <si>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</si>
  <si>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</si>
  <si>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</si>
  <si>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</si>
  <si>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</si>
  <si>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</si>
  <si>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</si>
  <si>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</si>
  <si>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</si>
  <si>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</si>
  <si>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</si>
  <si>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</si>
  <si>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</si>
  <si>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</si>
  <si>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</si>
  <si>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</si>
  <si>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</si>
  <si>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</si>
  <si>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</si>
  <si>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</si>
  <si>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</si>
  <si>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</si>
  <si>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</si>
  <si>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</si>
  <si>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</si>
  <si>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</si>
  <si>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</si>
  <si>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</si>
  <si>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</si>
  <si>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</si>
  <si>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</si>
  <si>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</si>
  <si>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</si>
  <si>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</si>
  <si>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</si>
  <si>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</si>
  <si>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</si>
  <si>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</si>
  <si>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</si>
  <si>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</si>
  <si>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</si>
  <si>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</si>
  <si>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</si>
  <si>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</si>
  <si>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</si>
  <si>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</si>
  <si>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</si>
  <si>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</si>
  <si>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</si>
  <si>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</si>
  <si>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</si>
  <si>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</si>
  <si>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</si>
  <si>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</si>
  <si>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</si>
  <si>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</si>
  <si>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</si>
  <si>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</si>
  <si>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</si>
  <si>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</si>
  <si>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</si>
  <si>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</si>
  <si>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</si>
  <si>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</si>
  <si>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</si>
  <si>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</si>
  <si>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</si>
  <si>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</si>
  <si>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</si>
  <si>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</si>
  <si>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</si>
  <si>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</si>
  <si>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</si>
  <si>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</si>
  <si>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</si>
  <si>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</si>
  <si>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</si>
  <si>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</si>
  <si>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</si>
  <si>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</si>
  <si>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</si>
  <si>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</si>
  <si>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</si>
  <si>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</si>
  <si>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</si>
  <si>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</si>
  <si>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</si>
  <si>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</si>
  <si>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</si>
  <si>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</si>
  <si>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</si>
  <si>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</si>
  <si>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</si>
  <si>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</si>
  <si>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</si>
  <si>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</si>
  <si>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</si>
  <si>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</si>
  <si>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</si>
  <si>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</si>
  <si>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</si>
  <si>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</si>
  <si>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</si>
  <si>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</si>
  <si>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</si>
  <si>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</si>
  <si>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</si>
  <si>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</si>
  <si>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</si>
  <si>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</si>
  <si>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</si>
  <si>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</si>
  <si>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</si>
  <si>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</si>
  <si>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</si>
  <si>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</si>
  <si>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</si>
  <si>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</si>
  <si>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</si>
  <si>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</si>
  <si>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</si>
  <si>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</si>
  <si>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</si>
  <si>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</si>
  <si>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</si>
  <si>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</si>
  <si>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</si>
  <si>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</si>
  <si>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</si>
  <si>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</si>
  <si>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</si>
  <si>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</si>
  <si>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</si>
  <si>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</si>
  <si>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</si>
  <si>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</si>
  <si>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</si>
  <si>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</si>
  <si>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</si>
  <si>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</si>
  <si>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</si>
  <si>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</si>
  <si>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</si>
  <si>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</si>
  <si>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</si>
  <si>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</si>
  <si>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</si>
  <si>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</si>
  <si>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</si>
  <si>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</si>
  <si>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</si>
  <si>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</si>
  <si>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</si>
  <si>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</si>
  <si>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</si>
  <si>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</si>
  <si>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</si>
  <si>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</si>
  <si>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</si>
  <si>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</si>
  <si>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</si>
  <si>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</si>
  <si>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</si>
  <si>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</si>
  <si>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</si>
  <si>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</si>
  <si>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</si>
  <si>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</si>
  <si>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</si>
  <si>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</si>
  <si>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</si>
  <si>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</si>
  <si>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</si>
  <si>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</si>
  <si>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</si>
  <si>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</si>
  <si>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</si>
  <si>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</si>
  <si>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</si>
  <si>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</si>
  <si>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</si>
  <si>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</si>
  <si>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</si>
  <si>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</si>
  <si>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</si>
  <si>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</si>
  <si>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</si>
  <si>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</si>
  <si>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</si>
  <si>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</si>
  <si>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</si>
  <si>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</si>
  <si>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</si>
  <si>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</si>
  <si>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</si>
  <si>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</si>
  <si>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</si>
  <si>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</si>
  <si>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</si>
  <si>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</si>
  <si>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</si>
  <si>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</si>
  <si>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</si>
  <si>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</si>
  <si>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</si>
  <si>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</si>
  <si>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</si>
  <si>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</si>
  <si>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</si>
  <si>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</si>
  <si>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</si>
  <si>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</si>
  <si>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</si>
  <si>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</si>
  <si>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</si>
  <si>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</si>
  <si>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</si>
  <si>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</si>
  <si>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</si>
  <si>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</si>
  <si>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</si>
  <si>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</si>
  <si>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</si>
  <si>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</si>
  <si>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</si>
  <si>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</si>
  <si>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</si>
  <si>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</si>
  <si>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</si>
  <si>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</si>
  <si>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</si>
  <si>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</si>
  <si>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</si>
  <si>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</si>
  <si>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</si>
  <si>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</si>
  <si>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</si>
  <si>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</si>
  <si>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</si>
  <si>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</si>
  <si>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</si>
  <si>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</si>
  <si>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</si>
  <si>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</si>
  <si>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</si>
  <si>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</si>
  <si>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</si>
  <si>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</si>
  <si>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</si>
  <si>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</si>
  <si>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</si>
  <si>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</si>
  <si>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</si>
  <si>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</si>
  <si>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</si>
  <si>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</si>
  <si>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</si>
  <si>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</si>
  <si>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</si>
  <si>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</si>
  <si>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</si>
  <si>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</si>
  <si>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</si>
  <si>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</si>
  <si>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</si>
  <si>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</si>
  <si>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</si>
  <si>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</si>
  <si>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</si>
  <si>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</si>
  <si>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</si>
  <si>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</si>
  <si>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</si>
  <si>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</si>
  <si>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</si>
  <si>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</si>
  <si>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</si>
  <si>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</si>
  <si>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</si>
  <si>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</si>
  <si>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</si>
  <si>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</si>
  <si>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</si>
  <si>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</si>
  <si>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</si>
  <si>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</si>
  <si>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</si>
  <si>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</si>
  <si>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</si>
  <si>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</si>
  <si>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</si>
  <si>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</si>
  <si>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</si>
  <si>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</si>
  <si>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</si>
  <si>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</si>
  <si>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</si>
  <si>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</si>
  <si>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</si>
  <si>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</si>
  <si>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</si>
  <si>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</si>
  <si>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</si>
  <si>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</si>
  <si>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</si>
  <si>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</si>
  <si>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</si>
  <si>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</si>
  <si>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</si>
  <si>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</si>
  <si>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</si>
  <si>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</si>
  <si>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</si>
  <si>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</si>
  <si>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</si>
  <si>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</si>
  <si>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</si>
  <si>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</si>
  <si>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</si>
  <si>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</si>
  <si>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</si>
  <si>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</si>
  <si>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</si>
  <si>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</si>
  <si>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</si>
  <si>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</si>
  <si>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</si>
  <si>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</si>
  <si>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</si>
  <si>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</si>
  <si>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</si>
  <si>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</si>
  <si>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</si>
  <si>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</si>
  <si>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</si>
  <si>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</si>
  <si>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</si>
  <si>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</si>
  <si>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</si>
  <si>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</si>
  <si>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</si>
  <si>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</si>
  <si>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</si>
  <si>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</si>
  <si>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</si>
  <si>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</si>
  <si>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</si>
  <si>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</si>
  <si>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</si>
  <si>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</si>
  <si>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</si>
  <si>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</si>
  <si>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</si>
  <si>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</si>
  <si>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</si>
  <si>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</si>
  <si>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</si>
  <si>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</si>
  <si>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</si>
  <si>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</si>
  <si>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</si>
  <si>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</si>
  <si>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</si>
  <si>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</si>
  <si>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</si>
  <si>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</si>
  <si>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</si>
  <si>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</si>
  <si>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</si>
  <si>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</si>
  <si>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</si>
  <si>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</si>
  <si>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</si>
  <si>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</si>
  <si>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</si>
  <si>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</si>
  <si>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</si>
  <si>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</si>
  <si>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</si>
  <si>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</si>
  <si>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</si>
  <si>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</si>
  <si>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</si>
  <si>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</si>
  <si>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</si>
  <si>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</si>
  <si>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</si>
  <si>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</si>
  <si>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</si>
  <si>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</si>
  <si>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</si>
  <si>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</si>
  <si>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</si>
  <si>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</si>
  <si>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</si>
  <si>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</si>
  <si>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</si>
  <si>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</si>
  <si>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</si>
  <si>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</si>
  <si>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</si>
  <si>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</si>
  <si>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</si>
  <si>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</si>
  <si>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</si>
  <si>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</si>
  <si>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</si>
  <si>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</si>
  <si>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</si>
  <si>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</si>
  <si>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</si>
  <si>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</si>
  <si>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</si>
  <si>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</si>
  <si>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</si>
  <si>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</si>
  <si>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</si>
  <si>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</si>
  <si>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</si>
  <si>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</si>
  <si>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</si>
  <si>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</si>
  <si>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</si>
  <si>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</si>
  <si>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</si>
  <si>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</si>
  <si>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</si>
  <si>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</si>
  <si>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</si>
  <si>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</si>
  <si>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</si>
  <si>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</si>
  <si>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</si>
  <si>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</si>
  <si>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</si>
  <si>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</si>
  <si>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</si>
  <si>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</si>
  <si>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</si>
  <si>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</si>
  <si>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</si>
  <si>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</si>
  <si>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</si>
  <si>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</si>
  <si>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</si>
  <si>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</si>
  <si>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</si>
  <si>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</si>
  <si>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</si>
  <si>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</si>
  <si>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</si>
  <si>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</si>
  <si>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</si>
  <si>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</si>
  <si>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</si>
  <si>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</si>
  <si>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</si>
  <si>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</si>
  <si>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</si>
  <si>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</si>
  <si>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</si>
  <si>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</si>
  <si>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</si>
  <si>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</si>
  <si>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</si>
  <si>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</si>
  <si>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</si>
  <si>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</si>
  <si>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</si>
  <si>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</si>
  <si>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</si>
  <si>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</si>
  <si>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</si>
  <si>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</si>
  <si>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</si>
  <si>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</si>
  <si>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</si>
  <si>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</si>
  <si>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</si>
  <si>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</si>
  <si>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</si>
  <si>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</si>
  <si>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</si>
  <si>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</si>
  <si>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</si>
  <si>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</si>
  <si>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</si>
  <si>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</si>
  <si>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</si>
  <si>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</si>
  <si>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</si>
  <si>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</si>
  <si>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</si>
  <si>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</si>
  <si>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</si>
  <si>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</si>
  <si>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</si>
  <si>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</si>
  <si>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</si>
  <si>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</si>
  <si>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</si>
  <si>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</si>
  <si>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</si>
  <si>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</si>
  <si>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</si>
  <si>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</si>
  <si>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</si>
  <si>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</si>
  <si>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</si>
  <si>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</si>
  <si>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</si>
  <si>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</si>
  <si>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</si>
  <si>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</si>
  <si>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</si>
  <si>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</si>
  <si>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</si>
  <si>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</si>
  <si>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</si>
  <si>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</si>
  <si>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</si>
  <si>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</si>
  <si>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</si>
  <si>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</si>
  <si>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</si>
  <si>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</si>
  <si>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</si>
  <si>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</si>
  <si>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</si>
  <si>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</si>
  <si>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</si>
  <si>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</si>
  <si>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</si>
  <si>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</si>
  <si>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</si>
  <si>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</si>
  <si>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</si>
  <si>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</si>
  <si>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</si>
  <si>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</si>
  <si>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</si>
  <si>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</si>
  <si>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</si>
  <si>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</si>
  <si>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</si>
  <si>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</si>
  <si>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</si>
  <si>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</si>
  <si>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</si>
  <si>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</si>
  <si>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</si>
  <si>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</si>
  <si>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</si>
  <si>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</si>
  <si>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</si>
  <si>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</si>
  <si>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</si>
  <si>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</si>
  <si>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</si>
  <si>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</si>
  <si>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</si>
  <si>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</si>
  <si>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</si>
  <si>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</si>
  <si>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</si>
  <si>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</si>
  <si>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</si>
  <si>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</si>
  <si>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</si>
  <si>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</si>
  <si>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</si>
  <si>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</si>
  <si>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</si>
  <si>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</si>
  <si>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</si>
  <si>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</si>
  <si>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</si>
  <si>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</si>
  <si>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</si>
  <si>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</si>
  <si>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</si>
  <si>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</si>
  <si>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</si>
  <si>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</si>
  <si>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</si>
  <si>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</si>
  <si>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</si>
  <si>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</si>
  <si>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</si>
  <si>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</si>
  <si>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</si>
  <si>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</si>
  <si>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</si>
  <si>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</si>
  <si>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</si>
  <si>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</si>
  <si>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</si>
  <si>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</si>
  <si>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</si>
  <si>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</si>
  <si>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</si>
  <si>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</si>
  <si>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</si>
  <si>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</si>
  <si>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</si>
  <si>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</si>
  <si>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</si>
  <si>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</si>
  <si>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</si>
  <si>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</si>
  <si>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</si>
  <si>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</si>
  <si>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</si>
  <si>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</si>
  <si>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</si>
  <si>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</si>
  <si>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</si>
  <si>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</si>
  <si>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</si>
  <si>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</si>
  <si>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</si>
  <si>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</si>
  <si>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</si>
  <si>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</si>
  <si>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</si>
  <si>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</si>
  <si>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</si>
  <si>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</si>
  <si>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</si>
  <si>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</si>
  <si>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</si>
  <si>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</si>
  <si>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</si>
  <si>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</si>
  <si>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</si>
  <si>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</si>
  <si>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</si>
  <si>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</si>
  <si>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</si>
  <si>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</si>
  <si>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</si>
  <si>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</si>
  <si>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</si>
  <si>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</si>
  <si>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</si>
  <si>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</si>
  <si>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</si>
  <si>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</si>
  <si>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</si>
  <si>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</si>
  <si>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</si>
  <si>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</si>
  <si>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</si>
  <si>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</si>
  <si>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</si>
  <si>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</si>
  <si>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</si>
  <si>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</si>
  <si>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</si>
  <si>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</si>
  <si>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</si>
  <si>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</si>
  <si>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</si>
  <si>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</si>
  <si>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</si>
  <si>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</si>
  <si>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</si>
  <si>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</si>
  <si>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</si>
  <si>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</si>
  <si>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</si>
  <si>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</si>
  <si>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</si>
  <si>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</si>
  <si>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</si>
  <si>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</si>
  <si>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</si>
  <si>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</si>
  <si>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</si>
  <si>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</si>
  <si>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</si>
  <si>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</si>
  <si>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</si>
  <si>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</si>
  <si>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</si>
  <si>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</si>
  <si>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</si>
  <si>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</si>
  <si>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</si>
  <si>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</si>
  <si>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</si>
  <si>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</si>
  <si>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</si>
  <si>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</si>
  <si>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</si>
  <si>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</si>
  <si>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</si>
  <si>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</si>
  <si>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</si>
  <si>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</si>
  <si>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</si>
  <si>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</si>
  <si>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</si>
  <si>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</si>
  <si>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</si>
  <si>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</si>
  <si>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</si>
  <si>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</si>
  <si>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</si>
  <si>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</si>
  <si>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</si>
  <si>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</si>
  <si>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</si>
  <si>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</si>
  <si>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</si>
  <si>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</si>
  <si>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</si>
  <si>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</si>
  <si>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</si>
  <si>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</si>
  <si>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</si>
  <si>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</si>
  <si>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</si>
  <si>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</si>
  <si>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</si>
  <si>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</si>
  <si>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</si>
  <si>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</si>
  <si>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</si>
  <si>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</si>
  <si>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</si>
  <si>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</si>
  <si>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</si>
  <si>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</si>
  <si>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</si>
  <si>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</si>
  <si>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</si>
  <si>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</si>
  <si>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</si>
  <si>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</si>
  <si>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</si>
  <si>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</si>
  <si>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</si>
  <si>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</si>
  <si>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</si>
  <si>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</si>
  <si>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</si>
  <si>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</si>
  <si>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</si>
  <si>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</si>
  <si>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</si>
  <si>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</si>
  <si>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</si>
  <si>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</si>
  <si>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</si>
  <si>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</si>
  <si>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</si>
  <si>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</si>
  <si>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</si>
  <si>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</si>
  <si>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</si>
  <si>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</si>
  <si>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</si>
  <si>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</si>
  <si>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</si>
  <si>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</si>
  <si>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</si>
  <si>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</si>
  <si>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</si>
  <si>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</si>
  <si>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</si>
  <si>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</si>
  <si>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</si>
  <si>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</si>
  <si>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</si>
  <si>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</si>
  <si>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</si>
  <si>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</si>
  <si>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</si>
  <si>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</si>
  <si>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</si>
  <si>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</si>
  <si>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</si>
  <si>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</si>
  <si>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</si>
  <si>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</si>
  <si>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</si>
  <si>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</si>
  <si>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</si>
  <si>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</si>
  <si>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</si>
  <si>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</si>
  <si>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</si>
  <si>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</si>
  <si>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</si>
  <si>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</si>
  <si>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</si>
  <si>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</si>
  <si>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</si>
  <si>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</si>
  <si>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</si>
  <si>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</si>
  <si>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</si>
  <si>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</si>
  <si>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</si>
  <si>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</si>
  <si>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</si>
  <si>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</si>
  <si>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</si>
  <si>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</si>
  <si>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</si>
  <si>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</si>
  <si>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</si>
  <si>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</si>
  <si>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</si>
  <si>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</si>
  <si>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</si>
  <si>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</si>
  <si>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</si>
  <si>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</si>
  <si>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</si>
  <si>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</si>
  <si>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</si>
  <si>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</si>
  <si>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</si>
  <si>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</si>
  <si>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</si>
  <si>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</si>
  <si>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</si>
  <si>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</si>
  <si>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</si>
  <si>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</si>
  <si>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</si>
  <si>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</si>
  <si>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</si>
  <si>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</si>
  <si>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</si>
  <si>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</si>
  <si>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</si>
  <si>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</si>
  <si>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</si>
  <si>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</si>
  <si>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</si>
  <si>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</si>
  <si>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</si>
  <si>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</si>
  <si>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</si>
  <si>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</si>
  <si>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</si>
  <si>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</si>
  <si>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</si>
  <si>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</si>
  <si>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</si>
  <si>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</si>
  <si>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</si>
  <si>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</si>
  <si>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</si>
  <si>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</si>
  <si>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</si>
  <si>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</si>
  <si>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</si>
  <si>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</si>
  <si>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</si>
  <si>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</si>
  <si>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</si>
  <si>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</si>
  <si>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</si>
  <si>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</si>
  <si>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</si>
  <si>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</si>
  <si>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</si>
  <si>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</si>
  <si>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</si>
  <si>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</si>
  <si>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</si>
  <si>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</si>
  <si>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</si>
  <si>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</si>
  <si>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</si>
  <si>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</si>
  <si>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</si>
  <si>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</si>
  <si>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</si>
  <si>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</si>
  <si>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</si>
  <si>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</si>
  <si>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</si>
  <si>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</si>
  <si>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</si>
  <si>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</si>
  <si>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</si>
  <si>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</si>
  <si>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</si>
  <si>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</si>
  <si>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</si>
  <si>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</si>
  <si>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</si>
  <si>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</si>
  <si>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</si>
  <si>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</si>
  <si>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</si>
  <si>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</si>
  <si>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</si>
  <si>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</si>
  <si>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</si>
  <si>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</si>
  <si>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</si>
  <si>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</si>
  <si>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</si>
  <si>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</si>
  <si>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</si>
  <si>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</si>
  <si>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</si>
  <si>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</si>
  <si>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</si>
  <si>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</si>
  <si>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</si>
  <si>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</si>
  <si>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</si>
  <si>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</si>
  <si>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</si>
  <si>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</si>
  <si>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</si>
  <si>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</si>
  <si>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</si>
  <si>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</si>
  <si>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</si>
  <si>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</si>
  <si>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</si>
  <si>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</si>
  <si>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</si>
  <si>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</si>
  <si>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</si>
  <si>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</si>
  <si>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</si>
  <si>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</si>
  <si>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</si>
  <si>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</si>
  <si>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</si>
  <si>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</si>
  <si>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</si>
  <si>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</si>
  <si>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</si>
  <si>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</si>
  <si>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</si>
  <si>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</si>
  <si>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</si>
  <si>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</si>
  <si>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</si>
  <si>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</si>
  <si>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</si>
  <si>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</si>
  <si>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</si>
  <si>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</si>
  <si>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</si>
  <si>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</si>
  <si>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</si>
  <si>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</si>
  <si>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</si>
  <si>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</si>
  <si>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</si>
  <si>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</si>
  <si>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</si>
  <si>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</si>
  <si>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</si>
  <si>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</si>
  <si>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</si>
  <si>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</si>
  <si>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</si>
  <si>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</si>
  <si>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</si>
  <si>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</si>
  <si>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</si>
  <si>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</si>
  <si>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</si>
  <si>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</si>
  <si>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</si>
  <si>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</si>
  <si>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</si>
  <si>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</si>
  <si>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</si>
  <si>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</si>
  <si>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</si>
  <si>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</si>
  <si>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</si>
  <si>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</si>
  <si>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</si>
  <si>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</si>
  <si>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</si>
  <si>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</si>
  <si>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</si>
  <si>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</si>
  <si>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</si>
  <si>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</si>
  <si>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</si>
  <si>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</si>
  <si>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</si>
  <si>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</si>
  <si>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</si>
  <si>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</si>
  <si>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</si>
  <si>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</si>
  <si>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</si>
  <si>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</si>
  <si>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</si>
  <si>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</si>
  <si>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</si>
  <si>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</si>
  <si>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</si>
  <si>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</si>
  <si>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</si>
  <si>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</si>
  <si>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</si>
  <si>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</si>
  <si>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</si>
  <si>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</si>
  <si>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</si>
  <si>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</si>
  <si>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</si>
  <si>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</si>
  <si>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</si>
  <si>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</si>
  <si>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</si>
  <si>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</si>
  <si>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</si>
  <si>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</si>
  <si>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</si>
  <si>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</si>
  <si>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</si>
  <si>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</si>
  <si>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</si>
  <si>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</si>
  <si>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</si>
  <si>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</si>
  <si>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</si>
  <si>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</si>
  <si>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</si>
  <si>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</si>
  <si>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</si>
  <si>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</si>
  <si>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</si>
  <si>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</si>
  <si>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</si>
  <si>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</si>
  <si>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</si>
  <si>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</si>
  <si>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</si>
  <si>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</si>
  <si>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</si>
  <si>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</si>
  <si>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</si>
  <si>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</si>
  <si>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</si>
  <si>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</si>
  <si>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</si>
  <si>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</si>
  <si>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</si>
  <si>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</si>
  <si>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</si>
  <si>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</si>
  <si>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</si>
  <si>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</si>
  <si>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</si>
  <si>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</si>
  <si>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</si>
  <si>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</si>
  <si>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</si>
  <si>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</si>
  <si>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</si>
  <si>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</si>
  <si>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</si>
  <si>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</si>
  <si>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</si>
  <si>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</si>
  <si>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</si>
  <si>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</si>
  <si>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</si>
  <si>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</si>
  <si>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</si>
  <si>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</si>
  <si>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</si>
  <si>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</si>
  <si>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</si>
  <si>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</si>
  <si>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</si>
  <si>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</si>
  <si>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</si>
  <si>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</si>
  <si>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</si>
  <si>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</si>
  <si>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</si>
  <si>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</si>
  <si>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</si>
  <si>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</si>
  <si>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</si>
  <si>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</si>
  <si>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</si>
  <si>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</si>
  <si>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</si>
  <si>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</si>
  <si>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</si>
  <si>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</si>
  <si>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</si>
  <si>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</si>
  <si>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</si>
  <si>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</si>
  <si>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</si>
  <si>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</si>
  <si>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</si>
  <si>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</si>
  <si>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</si>
  <si>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</si>
  <si>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</si>
  <si>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</si>
  <si>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</si>
  <si>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</si>
  <si>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</si>
  <si>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</si>
  <si>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</si>
  <si>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</si>
  <si>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</si>
  <si>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</si>
  <si>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</si>
  <si>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</si>
  <si>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</si>
  <si>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</si>
  <si>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</si>
  <si>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</si>
  <si>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</si>
  <si>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</si>
  <si>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</si>
  <si>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</si>
  <si>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</si>
  <si>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</si>
  <si>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</si>
  <si>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</si>
  <si>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</si>
  <si>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</si>
  <si>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</si>
  <si>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</si>
  <si>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</si>
  <si>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</si>
  <si>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</si>
  <si>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</si>
  <si>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</si>
  <si>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</si>
  <si>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</si>
  <si>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</si>
  <si>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</si>
  <si>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</si>
  <si>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</si>
  <si>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</si>
  <si>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</si>
  <si>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</si>
  <si>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</si>
  <si>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</si>
  <si>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</si>
  <si>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</si>
  <si>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</si>
  <si>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</si>
  <si>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</si>
  <si>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</si>
  <si>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</si>
  <si>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</si>
  <si>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</si>
  <si>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</si>
  <si>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</si>
  <si>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</si>
  <si>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</si>
  <si>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</si>
  <si>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</si>
  <si>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</si>
  <si>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</si>
  <si>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</si>
  <si>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</si>
  <si>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</si>
  <si>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</si>
  <si>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</si>
  <si>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</si>
  <si>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</si>
  <si>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</si>
  <si>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</si>
  <si>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</si>
  <si>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</si>
  <si>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</si>
  <si>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</si>
  <si>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</si>
  <si>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</si>
  <si>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</si>
  <si>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</si>
  <si>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</si>
  <si>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</si>
  <si>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</si>
  <si>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</si>
  <si>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</si>
  <si>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</si>
  <si>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</si>
  <si>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</si>
  <si>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</si>
  <si>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</si>
  <si>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</si>
  <si>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</si>
  <si>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</si>
  <si>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</si>
  <si>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</si>
  <si>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</si>
  <si>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</si>
  <si>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</si>
  <si>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</si>
  <si>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</si>
  <si>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</si>
  <si>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</si>
  <si>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</si>
  <si>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</si>
  <si>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</si>
  <si>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</si>
  <si>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</si>
  <si>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</si>
  <si>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</si>
  <si>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</si>
  <si>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</si>
  <si>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</si>
  <si>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</si>
  <si>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</si>
  <si>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</si>
  <si>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</si>
  <si>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</si>
  <si>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</si>
  <si>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</si>
  <si>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</si>
  <si>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</si>
  <si>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</si>
  <si>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</si>
  <si>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</si>
  <si>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</si>
  <si>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</si>
  <si>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</si>
  <si>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</si>
  <si>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</si>
  <si>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</si>
  <si>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</si>
  <si>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</si>
  <si>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</si>
  <si>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</si>
  <si>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</si>
  <si>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</si>
  <si>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</si>
  <si>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</si>
  <si>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</si>
  <si>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</si>
  <si>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</si>
  <si>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</si>
  <si>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</si>
  <si>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</si>
  <si>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</si>
  <si>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</si>
  <si>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</si>
  <si>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</si>
  <si>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</si>
  <si>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</si>
  <si>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</si>
  <si>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</si>
  <si>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</si>
  <si>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</si>
  <si>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</si>
  <si>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</si>
  <si>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</si>
  <si>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</si>
  <si>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</si>
  <si>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</si>
  <si>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</si>
  <si>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</si>
  <si>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</si>
  <si>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</si>
  <si>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</si>
  <si>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</si>
  <si>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</si>
  <si>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</si>
  <si>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</si>
  <si>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</si>
  <si>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</si>
  <si>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</si>
  <si>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</si>
  <si>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</si>
  <si>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</si>
  <si>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</si>
  <si>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</si>
  <si>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</si>
  <si>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</si>
  <si>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</si>
  <si>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</si>
  <si>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</si>
  <si>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</si>
  <si>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</si>
  <si>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</si>
  <si>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</si>
  <si>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</si>
  <si>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</si>
  <si>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</si>
  <si>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</si>
  <si>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</si>
  <si>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</si>
  <si>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</si>
  <si>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</si>
  <si>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</si>
  <si>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</si>
  <si>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</si>
  <si>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</si>
  <si>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</si>
  <si>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</si>
  <si>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</si>
  <si>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</si>
  <si>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</si>
  <si>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</si>
  <si>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</si>
  <si>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</si>
  <si>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</si>
  <si>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</si>
  <si>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</si>
  <si>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</si>
  <si>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</si>
  <si>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</si>
  <si>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</si>
  <si>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</si>
  <si>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</si>
  <si>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</si>
  <si>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</si>
  <si>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</si>
  <si>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</si>
  <si>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</si>
  <si>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</si>
  <si>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</si>
  <si>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</si>
  <si>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</si>
  <si>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</si>
  <si>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</si>
  <si>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</si>
  <si>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</si>
  <si>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</si>
  <si>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</si>
  <si>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</si>
  <si>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</si>
  <si>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</si>
  <si>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</si>
  <si>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</si>
  <si>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</si>
  <si>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</si>
  <si>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</si>
  <si>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</si>
  <si>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</si>
  <si>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</si>
  <si>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</si>
  <si>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</si>
  <si>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</si>
  <si>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</si>
  <si>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</si>
  <si>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</si>
  <si>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</si>
  <si>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</si>
  <si>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</si>
  <si>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</si>
  <si>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</si>
  <si>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</si>
  <si>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</si>
  <si>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</si>
  <si>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</si>
  <si>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</si>
  <si>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</si>
  <si>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</si>
  <si>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</si>
  <si>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</si>
  <si>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</si>
  <si>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</si>
  <si>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</si>
  <si>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</si>
  <si>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</si>
  <si>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</si>
  <si>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</si>
  <si>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</si>
  <si>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</si>
  <si>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</si>
  <si>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</si>
  <si>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</si>
  <si>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</si>
  <si>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</si>
  <si>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</si>
  <si>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</si>
  <si>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</si>
  <si>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</si>
  <si>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</si>
  <si>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</si>
  <si>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</si>
  <si>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</si>
  <si>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</si>
  <si>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</si>
  <si>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</si>
  <si>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</si>
  <si>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</si>
  <si>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</si>
  <si>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</si>
  <si>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</si>
  <si>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</si>
  <si>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</si>
  <si>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</si>
  <si>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</si>
  <si>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</si>
  <si>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</si>
  <si>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</si>
  <si>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</si>
  <si>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</si>
  <si>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</si>
  <si>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</si>
  <si>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</si>
  <si>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</si>
  <si>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</si>
  <si>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</si>
  <si>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</si>
  <si>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</si>
  <si>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</si>
  <si>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</si>
  <si>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</si>
  <si>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</si>
  <si>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</si>
  <si>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</si>
  <si>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</si>
  <si>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</si>
  <si>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</si>
  <si>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</si>
  <si>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</si>
  <si>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</si>
  <si>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</si>
  <si>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</si>
  <si>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</si>
  <si>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</si>
  <si>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</si>
  <si>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</si>
  <si>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</si>
  <si>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</si>
  <si>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</si>
  <si>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</si>
  <si>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</si>
  <si>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</si>
  <si>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</si>
  <si>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</si>
  <si>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</si>
  <si>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</si>
  <si>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</si>
  <si>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</si>
  <si>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</si>
  <si>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</si>
  <si>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</si>
  <si>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</si>
  <si>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</si>
  <si>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</si>
  <si>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</si>
  <si>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</si>
  <si>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</si>
  <si>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</si>
  <si>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</si>
  <si>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</si>
  <si>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</si>
  <si>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</si>
  <si>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</si>
  <si>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</si>
  <si>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</si>
  <si>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</si>
  <si>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</si>
  <si>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</si>
  <si>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</si>
  <si>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</si>
  <si>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</si>
  <si>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</si>
  <si>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</si>
  <si>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</si>
  <si>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</si>
  <si>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</si>
  <si>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</si>
  <si>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</si>
  <si>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</si>
  <si>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</si>
  <si>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</si>
  <si>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</si>
  <si>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</si>
  <si>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</si>
  <si>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</si>
  <si>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</si>
  <si>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</si>
  <si>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</si>
  <si>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</si>
  <si>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</si>
  <si>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</si>
  <si>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</si>
  <si>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</si>
  <si>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</si>
  <si>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</si>
  <si>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</si>
  <si>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</si>
  <si>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</si>
  <si>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</si>
  <si>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</si>
  <si>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</si>
  <si>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</si>
  <si>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</si>
  <si>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</si>
  <si>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</si>
  <si>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</si>
  <si>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</si>
  <si>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</si>
  <si>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</si>
  <si>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</si>
  <si>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</si>
  <si>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</si>
  <si>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</si>
  <si>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</si>
  <si>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</si>
  <si>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</si>
  <si>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</si>
  <si>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</si>
  <si>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</si>
  <si>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</si>
  <si>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</si>
  <si>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</si>
  <si>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</si>
  <si>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</si>
  <si>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</si>
  <si>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</si>
  <si>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</si>
  <si>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</si>
  <si>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</si>
  <si>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</si>
  <si>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</si>
  <si>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</si>
  <si>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</si>
  <si>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</si>
  <si>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</si>
  <si>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</si>
  <si>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</si>
  <si>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</si>
  <si>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</si>
  <si>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</si>
  <si>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</si>
  <si>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</si>
  <si>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</si>
  <si>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</si>
  <si>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</si>
  <si>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</si>
  <si>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</si>
  <si>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</si>
  <si>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</si>
  <si>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</si>
  <si>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</si>
  <si>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</si>
  <si>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</si>
  <si>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</si>
  <si>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</si>
  <si>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</si>
  <si>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</si>
  <si>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</si>
  <si>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</si>
  <si>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</si>
  <si>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</si>
  <si>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</si>
  <si>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</si>
  <si>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</si>
  <si>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</si>
  <si>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</si>
  <si>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</si>
  <si>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</si>
  <si>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</si>
  <si>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</si>
  <si>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</si>
  <si>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</si>
  <si>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</si>
  <si>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</si>
  <si>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</si>
  <si>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</si>
  <si>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</si>
  <si>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</si>
  <si>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</si>
  <si>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</si>
  <si>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</si>
  <si>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</si>
  <si>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</si>
  <si>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</si>
  <si>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</si>
  <si>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</si>
  <si>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</si>
  <si>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</si>
  <si>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</si>
  <si>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</si>
  <si>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</si>
  <si>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</si>
  <si>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</si>
  <si>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</si>
  <si>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</si>
  <si>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</si>
  <si>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</si>
  <si>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</si>
  <si>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</si>
  <si>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</si>
  <si>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</si>
  <si>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</si>
  <si>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</si>
  <si>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</si>
  <si>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</si>
  <si>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</si>
  <si>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</si>
  <si>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</si>
  <si>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</si>
  <si>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</si>
  <si>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</si>
  <si>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</si>
  <si>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</si>
  <si>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</si>
  <si>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</si>
  <si>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</si>
  <si>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</si>
  <si>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</si>
  <si>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</si>
  <si>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</si>
  <si>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</si>
  <si>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</si>
  <si>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</si>
  <si>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</si>
  <si>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</si>
  <si>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</si>
  <si>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</si>
  <si>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</si>
  <si>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</si>
  <si>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</si>
  <si>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</si>
  <si>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</si>
  <si>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</si>
  <si>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</si>
  <si>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</si>
  <si>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</si>
  <si>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</si>
  <si>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</si>
  <si>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</si>
  <si>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</si>
  <si>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</si>
  <si>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</si>
  <si>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</si>
  <si>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</si>
  <si>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</si>
  <si>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</si>
  <si>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</si>
  <si>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</si>
  <si>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</si>
  <si>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</si>
  <si>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</si>
  <si>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</si>
  <si>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</si>
  <si>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</si>
  <si>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</si>
  <si>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</si>
  <si>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</si>
  <si>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</si>
  <si>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</si>
  <si>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</si>
  <si>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</si>
  <si>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</si>
  <si>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</si>
  <si>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</si>
  <si>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</si>
  <si>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</si>
  <si>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</si>
  <si>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</si>
  <si>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</si>
  <si>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</si>
  <si>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</si>
  <si>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</si>
  <si>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</si>
  <si>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</si>
  <si>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</si>
  <si>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</si>
  <si>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</si>
  <si>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</si>
  <si>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</si>
  <si>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</si>
  <si>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</si>
  <si>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</si>
  <si>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</si>
  <si>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</si>
  <si>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</si>
  <si>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</si>
  <si>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</si>
  <si>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</si>
  <si>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</si>
  <si>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</si>
  <si>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</si>
  <si>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</si>
  <si>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</si>
  <si>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</si>
  <si>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</si>
  <si>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</si>
  <si>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</si>
  <si>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</si>
  <si>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</si>
  <si>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</si>
  <si>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</si>
  <si>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</si>
  <si>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</si>
  <si>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</si>
  <si>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</si>
  <si>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</si>
  <si>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</si>
  <si>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</si>
  <si>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</si>
  <si>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</si>
  <si>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</si>
  <si>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</si>
  <si>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</si>
  <si>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</si>
  <si>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</si>
  <si>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</si>
  <si>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</si>
  <si>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</si>
  <si>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</si>
  <si>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</si>
  <si>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</si>
  <si>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</si>
  <si>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</si>
  <si>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</si>
  <si>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</si>
  <si>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</si>
  <si>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</si>
  <si>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</si>
  <si>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</si>
  <si>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</si>
  <si>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</si>
  <si>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</si>
  <si>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</si>
  <si>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</si>
  <si>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</si>
  <si>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</si>
  <si>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</si>
  <si>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</si>
  <si>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</si>
  <si>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</si>
  <si>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</si>
  <si>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</si>
  <si>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</si>
  <si>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</si>
  <si>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</si>
  <si>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</si>
  <si>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</si>
  <si>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</si>
  <si>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</si>
  <si>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</si>
  <si>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</si>
  <si>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</si>
  <si>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</si>
  <si>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</si>
  <si>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</si>
  <si>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</si>
  <si>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</si>
  <si>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</si>
  <si>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</si>
  <si>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</si>
  <si>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</si>
  <si>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</si>
  <si>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</si>
  <si>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</si>
  <si>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</si>
  <si>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</si>
  <si>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</si>
  <si>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</si>
  <si>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</si>
  <si>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</si>
  <si>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</si>
  <si>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</si>
  <si>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</si>
  <si>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</si>
  <si>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</si>
  <si>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</si>
  <si>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</si>
  <si>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</si>
  <si>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</si>
  <si>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</si>
  <si>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</si>
  <si>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</si>
  <si>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</si>
  <si>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</si>
  <si>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</si>
  <si>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</si>
  <si>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</si>
  <si>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</si>
  <si>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</si>
  <si>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</si>
  <si>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</si>
  <si>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</si>
  <si>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</si>
  <si>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</si>
  <si>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</si>
  <si>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</si>
  <si>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</si>
  <si>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</si>
  <si>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</si>
  <si>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</si>
  <si>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</si>
  <si>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</si>
  <si>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</si>
  <si>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</si>
  <si>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</si>
  <si>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</si>
  <si>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</si>
  <si>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</si>
  <si>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</si>
  <si>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</si>
  <si>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</si>
  <si>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</si>
  <si>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</si>
  <si>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</si>
  <si>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</si>
  <si>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</si>
  <si>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</si>
  <si>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</si>
  <si>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</si>
  <si>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</si>
  <si>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</si>
  <si>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</si>
  <si>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</si>
  <si>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</si>
  <si>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</si>
  <si>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</si>
  <si>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</si>
  <si>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</si>
  <si>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</si>
  <si>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</si>
  <si>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</si>
  <si>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</si>
  <si>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</si>
  <si>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</si>
  <si>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</si>
  <si>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</si>
  <si>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</si>
  <si>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</si>
  <si>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</si>
  <si>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</si>
  <si>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</si>
  <si>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</si>
  <si>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</si>
  <si>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</si>
  <si>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</si>
  <si>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</si>
  <si>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</si>
  <si>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</si>
  <si>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</si>
  <si>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</si>
  <si>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</si>
  <si>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</si>
  <si>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</si>
  <si>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</si>
  <si>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</si>
  <si>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</si>
  <si>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</si>
  <si>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</si>
  <si>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</si>
  <si>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</si>
  <si>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</si>
  <si>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</si>
  <si>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</si>
  <si>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</si>
  <si>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</si>
  <si>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</si>
  <si>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</si>
  <si>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</si>
  <si>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</si>
  <si>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</si>
  <si>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</si>
  <si>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</si>
  <si>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</si>
  <si>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</si>
  <si>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</si>
  <si>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</si>
  <si>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</si>
  <si>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</si>
  <si>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</si>
  <si>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</si>
  <si>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</si>
  <si>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</si>
  <si>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</si>
  <si>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</si>
  <si>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</si>
  <si>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</si>
  <si>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</si>
  <si>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</si>
  <si>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</si>
  <si>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</si>
  <si>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</si>
  <si>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</si>
  <si>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</si>
  <si>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</si>
  <si>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</si>
  <si>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</si>
  <si>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</si>
  <si>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</si>
  <si>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</si>
  <si>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</si>
  <si>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</si>
  <si>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</si>
  <si>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</si>
  <si>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</si>
  <si>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</si>
  <si>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</si>
  <si>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</si>
  <si>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</si>
  <si>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</si>
  <si>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</si>
  <si>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</si>
  <si>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</si>
  <si>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</si>
  <si>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</si>
  <si>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</si>
  <si>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</si>
  <si>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</si>
  <si>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</si>
  <si>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</si>
  <si>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</si>
  <si>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</si>
  <si>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</si>
  <si>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</si>
  <si>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</si>
  <si>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</si>
  <si>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</si>
  <si>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</si>
  <si>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</si>
  <si>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</si>
  <si>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</si>
  <si>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</si>
  <si>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</si>
  <si>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</si>
  <si>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</si>
  <si>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</si>
  <si>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</si>
  <si>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</si>
  <si>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</si>
  <si>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</si>
  <si>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</si>
  <si>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</si>
  <si>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</si>
  <si>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</si>
  <si>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</si>
  <si>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</si>
  <si>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</si>
  <si>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</si>
  <si>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</si>
  <si>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</si>
  <si>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</si>
  <si>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</si>
  <si>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</si>
  <si>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</si>
  <si>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</si>
  <si>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</si>
  <si>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</si>
  <si>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</si>
  <si>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</si>
  <si>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</si>
  <si>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</si>
  <si>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</si>
  <si>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</si>
  <si>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</si>
  <si>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</si>
  <si>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</si>
  <si>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</si>
  <si>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</si>
  <si>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</si>
  <si>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</si>
  <si>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</si>
  <si>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</si>
  <si>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</si>
  <si>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</si>
  <si>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</si>
  <si>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</si>
  <si>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</si>
  <si>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</si>
  <si>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</si>
  <si>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</si>
  <si>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</si>
  <si>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</si>
  <si>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</si>
  <si>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</si>
  <si>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</si>
  <si>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</si>
  <si>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</si>
  <si>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</si>
  <si>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</si>
  <si>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</si>
  <si>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</si>
  <si>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</si>
  <si>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</si>
  <si>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</si>
  <si>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</si>
  <si>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</si>
  <si>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</si>
  <si>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</si>
  <si>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</si>
  <si>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</si>
  <si>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</si>
  <si>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</si>
  <si>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</si>
  <si>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</si>
  <si>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</si>
  <si>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</si>
  <si>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</si>
  <si>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</si>
  <si>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</si>
  <si>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</si>
  <si>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</si>
  <si>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</si>
  <si>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</si>
  <si>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</si>
  <si>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</si>
  <si>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</si>
  <si>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</si>
  <si>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</si>
  <si>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</si>
  <si>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</si>
  <si>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</si>
  <si>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</si>
  <si>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</si>
  <si>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</si>
  <si>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</si>
  <si>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</si>
  <si>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</si>
  <si>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</si>
  <si>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</si>
  <si>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</si>
  <si>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</si>
  <si>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</si>
  <si>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</si>
  <si>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</si>
  <si>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</si>
  <si>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</si>
  <si>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</si>
  <si>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</si>
  <si>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</si>
  <si>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</si>
  <si>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</si>
  <si>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</si>
  <si>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</si>
  <si>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</si>
  <si>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</si>
  <si>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</si>
  <si>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</si>
  <si>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</si>
  <si>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</si>
  <si>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</si>
  <si>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</si>
  <si>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</si>
  <si>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</si>
  <si>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</si>
  <si>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</si>
  <si>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</si>
  <si>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</si>
  <si>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</si>
  <si>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</si>
  <si>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</si>
  <si>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</si>
  <si>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</si>
  <si>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</si>
  <si>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</si>
  <si>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</si>
  <si>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</si>
  <si>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</si>
  <si>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</si>
  <si>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</si>
  <si>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</si>
  <si>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</si>
  <si>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</si>
  <si>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</si>
  <si>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</si>
  <si>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</si>
  <si>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</si>
  <si>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</si>
  <si>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</si>
  <si>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</si>
  <si>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</si>
  <si>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</si>
  <si>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</si>
  <si>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</si>
  <si>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</si>
  <si>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</si>
  <si>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</si>
  <si>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</si>
  <si>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</si>
  <si>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</si>
  <si>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</si>
  <si>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</si>
  <si>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</si>
  <si>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</si>
  <si>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</si>
  <si>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</si>
  <si>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</si>
  <si>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</si>
  <si>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</si>
  <si>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</si>
  <si>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</si>
  <si>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</si>
  <si>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</si>
  <si>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</si>
  <si>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</si>
  <si>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</si>
  <si>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</si>
  <si>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</si>
  <si>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</si>
  <si>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</si>
  <si>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</si>
  <si>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</si>
  <si>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</si>
  <si>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</si>
  <si>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</si>
  <si>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</si>
  <si>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</si>
  <si>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</si>
  <si>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</si>
  <si>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</si>
  <si>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</si>
  <si>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</si>
  <si>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</si>
  <si>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</si>
  <si>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</si>
  <si>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</si>
  <si>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</si>
  <si>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</si>
  <si>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</si>
  <si>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</si>
  <si>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</si>
  <si>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</si>
  <si>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</si>
  <si>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</si>
  <si>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</si>
  <si>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</si>
  <si>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</si>
  <si>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</si>
  <si>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</si>
  <si>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</si>
  <si>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</si>
  <si>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</si>
  <si>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</si>
  <si>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</si>
  <si>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</si>
  <si>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</si>
  <si>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</si>
  <si>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</si>
  <si>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</si>
  <si>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</si>
  <si>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</si>
  <si>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</si>
  <si>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</si>
  <si>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</si>
  <si>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</si>
  <si>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</si>
  <si>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</si>
  <si>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</si>
  <si>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</si>
  <si>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</si>
  <si>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</si>
  <si>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</si>
  <si>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</si>
  <si>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</si>
  <si>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</si>
  <si>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</si>
  <si>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</si>
  <si>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</si>
  <si>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</si>
  <si>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</si>
  <si>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</si>
  <si>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</si>
  <si>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</si>
  <si>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</si>
  <si>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</si>
  <si>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</si>
  <si>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</si>
  <si>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</si>
  <si>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</si>
  <si>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</si>
  <si>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</si>
  <si>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</si>
  <si>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</si>
  <si>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</si>
  <si>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</si>
  <si>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</si>
  <si>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</si>
  <si>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</si>
  <si>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</si>
  <si>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</si>
  <si>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</si>
  <si>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</si>
  <si>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</si>
  <si>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</si>
  <si>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</si>
  <si>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</si>
  <si>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</si>
  <si>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</si>
  <si>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</si>
  <si>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</si>
  <si>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</si>
  <si>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</si>
  <si>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</si>
  <si>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</si>
  <si>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</si>
  <si>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</si>
  <si>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</si>
  <si>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</si>
  <si>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</si>
  <si>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</si>
  <si>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</si>
  <si>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</si>
  <si>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</si>
  <si>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</si>
  <si>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</si>
  <si>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</si>
  <si>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</si>
  <si>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</si>
  <si>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</si>
  <si>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</si>
  <si>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</si>
  <si>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</si>
  <si>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</si>
  <si>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</si>
  <si>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</si>
  <si>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</si>
  <si>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</si>
  <si>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</si>
  <si>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</si>
  <si>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</si>
  <si>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</si>
  <si>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</si>
  <si>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</si>
  <si>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</si>
  <si>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</si>
  <si>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</si>
  <si>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</si>
  <si>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</si>
  <si>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</si>
  <si>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</si>
  <si>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</si>
  <si>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</si>
  <si>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</si>
  <si>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</si>
  <si>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</si>
  <si>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</si>
  <si>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</si>
  <si>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</si>
  <si>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</si>
  <si>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</si>
  <si>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</si>
  <si>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</si>
  <si>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</si>
  <si>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</si>
  <si>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</si>
  <si>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</si>
  <si>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</si>
  <si>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</si>
  <si>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</si>
  <si>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</si>
  <si>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</si>
  <si>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</si>
  <si>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</si>
  <si>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</si>
  <si>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</si>
  <si>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</si>
  <si>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</si>
  <si>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</si>
  <si>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</si>
  <si>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</si>
  <si>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</si>
  <si>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</si>
  <si>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</si>
  <si>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</si>
  <si>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</si>
  <si>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</si>
  <si>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</si>
  <si>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</si>
  <si>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</si>
  <si>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</si>
  <si>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</si>
  <si>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</si>
  <si>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</si>
  <si>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</si>
  <si>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</si>
  <si>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</si>
  <si>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</si>
  <si>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</si>
  <si>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</si>
  <si>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</si>
  <si>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</si>
  <si>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</si>
  <si>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</si>
  <si>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</si>
  <si>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</si>
  <si>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</si>
  <si>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</si>
  <si>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</si>
  <si>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</si>
  <si>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</si>
  <si>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</si>
  <si>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</si>
  <si>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</si>
  <si>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</si>
  <si>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</si>
  <si>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</si>
  <si>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</si>
  <si>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</si>
  <si>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</si>
  <si>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</si>
  <si>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</si>
  <si>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</si>
  <si>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</si>
  <si>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</si>
  <si>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</si>
  <si>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</si>
  <si>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</si>
  <si>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</si>
  <si>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</si>
  <si>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</si>
  <si>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</si>
  <si>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</si>
  <si>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</si>
  <si>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</si>
  <si>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</si>
  <si>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</si>
  <si>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</si>
  <si>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</si>
  <si>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</si>
  <si>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</si>
  <si>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</si>
  <si>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</si>
  <si>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</si>
  <si>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</si>
  <si>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</si>
  <si>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</si>
  <si>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</si>
  <si>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</si>
  <si>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</si>
  <si>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</si>
  <si>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</si>
  <si>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</si>
  <si>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</si>
  <si>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</si>
  <si>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</si>
  <si>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</si>
  <si>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</si>
  <si>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</si>
  <si>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</si>
  <si>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</si>
  <si>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</si>
  <si>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</si>
  <si>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</si>
  <si>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</si>
  <si>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</si>
  <si>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</si>
  <si>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</si>
  <si>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</si>
  <si>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</si>
  <si>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</si>
  <si>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</si>
  <si>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</si>
  <si>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</si>
  <si>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</si>
  <si>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</si>
  <si>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</si>
  <si>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</si>
  <si>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</si>
  <si>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</si>
  <si>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</si>
  <si>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</si>
  <si>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</si>
  <si>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</si>
  <si>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</si>
  <si>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</si>
  <si>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</si>
  <si>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</si>
  <si>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</si>
  <si>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</si>
  <si>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</si>
  <si>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</si>
  <si>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</si>
  <si>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</si>
  <si>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</si>
  <si>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</si>
  <si>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</si>
  <si>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</si>
  <si>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</si>
  <si>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</si>
  <si>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</si>
  <si>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</si>
  <si>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</si>
  <si>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</si>
  <si>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</si>
  <si>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</si>
  <si>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</si>
  <si>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</si>
  <si>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</si>
  <si>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</si>
  <si>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</si>
  <si>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</si>
  <si>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</si>
  <si>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</si>
  <si>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</si>
  <si>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</si>
  <si>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</si>
  <si>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</si>
  <si>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</si>
  <si>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</si>
  <si>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</si>
  <si>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</si>
  <si>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</si>
  <si>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</si>
  <si>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</si>
  <si>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</si>
  <si>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</si>
  <si>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</si>
  <si>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</si>
  <si>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</si>
  <si>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</si>
  <si>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</si>
  <si>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</si>
  <si>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</si>
  <si>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</si>
  <si>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</si>
  <si>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</si>
  <si>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</si>
  <si>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</si>
  <si>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</si>
  <si>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</si>
  <si>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</si>
  <si>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</si>
  <si>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</si>
  <si>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</si>
  <si>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</si>
  <si>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</si>
  <si>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</si>
  <si>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</si>
  <si>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</si>
  <si>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</si>
  <si>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</si>
  <si>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</si>
  <si>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</si>
  <si>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</si>
  <si>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</si>
  <si>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</si>
  <si>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</si>
  <si>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</si>
  <si>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</si>
  <si>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</si>
  <si>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</si>
  <si>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</si>
  <si>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</si>
  <si>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</si>
  <si>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</si>
  <si>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</si>
  <si>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</si>
  <si>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</si>
  <si>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</si>
  <si>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</si>
  <si>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</si>
  <si>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</si>
  <si>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</si>
  <si>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</si>
  <si>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</si>
  <si>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</si>
  <si>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</si>
  <si>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</si>
  <si>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</si>
  <si>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</si>
  <si>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</si>
  <si>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</si>
  <si>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</si>
  <si>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</si>
  <si>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</si>
  <si>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</si>
  <si>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</si>
  <si>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</si>
  <si>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</si>
  <si>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</si>
  <si>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</si>
  <si>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</si>
  <si>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</si>
  <si>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</si>
  <si>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</si>
  <si>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</si>
  <si>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</si>
  <si>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</si>
  <si>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</si>
  <si>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</si>
  <si>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</si>
  <si>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</si>
  <si>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</si>
  <si>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</si>
  <si>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</si>
  <si>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</si>
  <si>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</si>
  <si>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</si>
  <si>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</si>
  <si>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</si>
  <si>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</si>
  <si>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</si>
  <si>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</si>
  <si>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</si>
  <si>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</si>
  <si>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</si>
  <si>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</si>
  <si>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</si>
  <si>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</si>
  <si>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</si>
  <si>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</si>
  <si>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</si>
  <si>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</si>
  <si>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</si>
  <si>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</si>
  <si>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</si>
  <si>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</si>
  <si>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</si>
  <si>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</si>
  <si>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</si>
  <si>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</si>
  <si>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</si>
  <si>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</si>
  <si>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</si>
  <si>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</si>
  <si>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</si>
  <si>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</si>
  <si>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</si>
  <si>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</si>
  <si>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</si>
  <si>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</si>
  <si>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</si>
  <si>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</si>
  <si>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</si>
  <si>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</si>
  <si>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</si>
  <si>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</si>
  <si>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</si>
  <si>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</si>
  <si>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</si>
  <si>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</si>
  <si>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</si>
  <si>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</si>
  <si>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</si>
  <si>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</si>
  <si>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</si>
  <si>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</si>
  <si>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</si>
  <si>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</si>
  <si>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</si>
  <si>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</si>
  <si>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</si>
  <si>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</si>
  <si>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</si>
  <si>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</si>
  <si>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</si>
  <si>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</si>
  <si>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</si>
  <si>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</si>
  <si>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</si>
  <si>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</si>
  <si>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</si>
  <si>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</si>
  <si>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</si>
  <si>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</si>
  <si>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</si>
  <si>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</si>
  <si>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</si>
  <si>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</si>
  <si>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</si>
  <si>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</si>
  <si>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</si>
  <si>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</si>
  <si>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</si>
  <si>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</si>
  <si>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</si>
  <si>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</si>
  <si>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</si>
  <si>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</si>
  <si>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</si>
  <si>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</si>
  <si>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</si>
  <si>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</si>
  <si>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</si>
  <si>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</si>
  <si>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</si>
  <si>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</si>
  <si>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</si>
  <si>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</si>
  <si>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</si>
  <si>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</si>
  <si>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</si>
  <si>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</si>
  <si>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</si>
  <si>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</si>
  <si>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</si>
  <si>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</si>
  <si>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</si>
  <si>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</si>
  <si>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</si>
  <si>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</si>
  <si>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</si>
  <si>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</si>
  <si>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</si>
  <si>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</si>
  <si>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</si>
  <si>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</si>
  <si>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</si>
  <si>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</si>
  <si>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</si>
  <si>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</si>
  <si>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</si>
  <si>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</si>
  <si>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</si>
  <si>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</si>
  <si>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</si>
  <si>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</si>
  <si>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</si>
  <si>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</si>
  <si>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</si>
  <si>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</si>
  <si>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</si>
  <si>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</si>
  <si>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</si>
  <si>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</si>
  <si>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</si>
  <si>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</si>
  <si>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</si>
  <si>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</si>
  <si>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</si>
  <si>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</si>
  <si>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</si>
  <si>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</si>
  <si>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</si>
  <si>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</si>
  <si>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</si>
  <si>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</si>
  <si>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</si>
  <si>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</si>
  <si>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</si>
  <si>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</si>
  <si>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</si>
  <si>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</si>
  <si>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</si>
  <si>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</si>
  <si>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</si>
  <si>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</si>
  <si>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</si>
  <si>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</si>
  <si>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</si>
  <si>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</si>
  <si>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</si>
  <si>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</si>
  <si>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</si>
  <si>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</si>
  <si>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</si>
  <si>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</si>
  <si>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</si>
  <si>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</si>
  <si>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</si>
  <si>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</si>
  <si>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</si>
  <si>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</si>
  <si>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</si>
  <si>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</si>
  <si>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</si>
  <si>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</si>
  <si>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</si>
  <si>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</si>
  <si>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</si>
  <si>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</si>
  <si>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</si>
  <si>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</si>
  <si>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</si>
  <si>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</si>
  <si>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</si>
  <si>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</si>
  <si>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</si>
  <si>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</si>
  <si>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</si>
  <si>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</si>
  <si>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</si>
  <si>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</si>
  <si>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</si>
  <si>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</si>
  <si>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</si>
  <si>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</si>
  <si>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</si>
  <si>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</si>
  <si>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</si>
  <si>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</si>
  <si>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</si>
  <si>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</si>
  <si>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</si>
  <si>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</si>
  <si>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</si>
  <si>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</si>
  <si>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</si>
  <si>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</si>
  <si>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</si>
  <si>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</si>
  <si>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</si>
  <si>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</si>
  <si>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</si>
  <si>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</si>
  <si>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</si>
  <si>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</si>
  <si>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</si>
  <si>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</si>
  <si>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</si>
  <si>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</si>
  <si>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</si>
  <si>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</si>
  <si>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</si>
  <si>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</si>
  <si>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</si>
  <si>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</si>
  <si>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</si>
  <si>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</si>
  <si>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</si>
  <si>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</si>
  <si>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</si>
  <si>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</si>
  <si>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</si>
  <si>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</si>
  <si>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</si>
  <si>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</si>
  <si>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</si>
  <si>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</si>
  <si>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</si>
  <si>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</si>
  <si>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</si>
  <si>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</si>
  <si>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</si>
  <si>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</si>
  <si>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</si>
  <si>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</si>
  <si>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</si>
  <si>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</si>
  <si>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</si>
  <si>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</si>
  <si>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</si>
  <si>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</si>
  <si>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</si>
  <si>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</si>
  <si>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</si>
  <si>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</si>
  <si>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</si>
  <si>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</si>
  <si>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</si>
  <si>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</si>
  <si>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</si>
  <si>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</si>
  <si>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</si>
  <si>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</si>
  <si>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</si>
  <si>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</si>
  <si>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</si>
  <si>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</si>
  <si>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</si>
  <si>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</si>
  <si>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</si>
  <si>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</si>
  <si>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</si>
  <si>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</si>
  <si>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</si>
  <si>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</si>
  <si>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</si>
  <si>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</si>
  <si>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</si>
  <si>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</si>
  <si>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</si>
  <si>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</si>
  <si>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</si>
  <si>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</si>
  <si>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</si>
  <si>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</si>
  <si>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</si>
  <si>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</si>
  <si>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</si>
  <si>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</si>
  <si>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</si>
  <si>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</si>
  <si>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</si>
  <si>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</si>
  <si>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</si>
  <si>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</si>
  <si>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</si>
  <si>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</si>
  <si>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</si>
  <si>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</si>
  <si>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</si>
  <si>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</si>
  <si>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</si>
  <si>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</si>
  <si>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</si>
  <si>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</si>
  <si>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</si>
  <si>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</si>
  <si>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</si>
  <si>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</si>
  <si>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</si>
  <si>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</si>
  <si>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</si>
  <si>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</si>
  <si>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</si>
  <si>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</si>
  <si>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</si>
  <si>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</si>
  <si>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</si>
  <si>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</si>
  <si>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</si>
  <si>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</si>
  <si>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</si>
  <si>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</si>
  <si>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</si>
  <si>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</si>
  <si>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</si>
  <si>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</si>
  <si>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</si>
  <si>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</si>
  <si>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</si>
  <si>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</si>
  <si>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</si>
  <si>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</si>
  <si>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</si>
  <si>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</si>
  <si>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</si>
  <si>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</si>
  <si>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</si>
  <si>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</si>
  <si>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</si>
  <si>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</si>
  <si>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</si>
  <si>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</si>
  <si>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</si>
  <si>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</si>
  <si>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</si>
  <si>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</si>
  <si>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</si>
  <si>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</si>
  <si>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</si>
  <si>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</si>
  <si>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</si>
  <si>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</si>
  <si>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</si>
  <si>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</si>
  <si>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</si>
  <si>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</si>
  <si>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</si>
  <si>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</si>
  <si>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</si>
  <si>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</si>
  <si>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</si>
  <si>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</si>
  <si>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</si>
  <si>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</si>
  <si>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</si>
  <si>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</si>
  <si>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</si>
  <si>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</si>
  <si>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</si>
  <si>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</si>
  <si>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</si>
  <si>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</si>
  <si>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</si>
  <si>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</si>
  <si>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</si>
  <si>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</si>
  <si>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</si>
  <si>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</si>
  <si>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</si>
  <si>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</si>
  <si>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</si>
  <si>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</si>
  <si>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</si>
  <si>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</si>
  <si>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</si>
  <si>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</si>
  <si>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</si>
  <si>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</si>
  <si>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</si>
  <si>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</si>
  <si>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</si>
  <si>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</si>
  <si>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</si>
  <si>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</si>
  <si>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</si>
  <si>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</si>
  <si>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</si>
  <si>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</si>
  <si>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</si>
  <si>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</si>
  <si>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</si>
  <si>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</si>
  <si>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</si>
  <si>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</si>
  <si>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</si>
  <si>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</si>
  <si>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</si>
  <si>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</si>
  <si>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</si>
  <si>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</si>
  <si>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</si>
  <si>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</si>
  <si>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</si>
  <si>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</si>
  <si>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</si>
  <si>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</si>
  <si>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</si>
  <si>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</si>
  <si>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</si>
  <si>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</si>
  <si>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</si>
  <si>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</si>
  <si>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</si>
  <si>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</si>
  <si>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</si>
  <si>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</si>
  <si>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</si>
  <si>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</si>
  <si>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</si>
  <si>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</si>
  <si>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</si>
  <si>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</si>
  <si>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</si>
  <si>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</si>
  <si>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</si>
  <si>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</si>
  <si>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</si>
  <si>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</si>
  <si>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</si>
  <si>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</si>
  <si>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</si>
  <si>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</si>
  <si>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</si>
  <si>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</si>
  <si>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</si>
  <si>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</si>
  <si>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</si>
  <si>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</si>
  <si>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</si>
  <si>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</si>
  <si>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</si>
  <si>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</si>
  <si>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</si>
  <si>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</si>
  <si>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</si>
  <si>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</si>
  <si>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</si>
  <si>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</si>
  <si>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</si>
  <si>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</si>
  <si>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</si>
  <si>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</si>
  <si>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</si>
  <si>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</si>
  <si>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</si>
  <si>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</si>
  <si>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</si>
  <si>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</si>
  <si>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</si>
  <si>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</si>
  <si>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</si>
  <si>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</si>
  <si>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</si>
  <si>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</si>
  <si>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</si>
  <si>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</si>
  <si>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</si>
  <si>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</si>
  <si>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</si>
  <si>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</si>
  <si>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</si>
  <si>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</si>
  <si>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</si>
  <si>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</si>
  <si>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</si>
  <si>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</si>
  <si>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</si>
  <si>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</si>
  <si>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</si>
  <si>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</si>
  <si>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</si>
  <si>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</si>
  <si>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</si>
  <si>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</si>
  <si>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</si>
  <si>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</si>
  <si>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</si>
  <si>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</si>
  <si>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</si>
  <si>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</si>
  <si>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</si>
  <si>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</si>
  <si>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</si>
  <si>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</si>
  <si>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</si>
  <si>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</si>
  <si>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</si>
  <si>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</si>
  <si>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</si>
  <si>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</si>
  <si>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</si>
  <si>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</si>
  <si>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</si>
  <si>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</si>
  <si>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</si>
  <si>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</si>
  <si>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</si>
  <si>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</si>
  <si>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</si>
  <si>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</si>
  <si>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</si>
  <si>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</si>
  <si>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</si>
  <si>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</si>
  <si>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</si>
  <si>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</si>
  <si>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</si>
  <si>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</si>
  <si>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</si>
  <si>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</si>
  <si>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</si>
  <si>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</si>
  <si>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</si>
  <si>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</si>
  <si>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</si>
  <si>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</si>
  <si>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</si>
  <si>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</si>
  <si>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</si>
  <si>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</si>
  <si>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</si>
  <si>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</si>
  <si>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</si>
  <si>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</si>
  <si>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</si>
  <si>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</si>
  <si>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</si>
  <si>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</si>
  <si>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</si>
  <si>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</si>
  <si>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</si>
  <si>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</si>
  <si>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</si>
  <si>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</si>
  <si>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</si>
  <si>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</si>
  <si>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</si>
  <si>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</si>
  <si>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</si>
  <si>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</si>
  <si>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</si>
  <si>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</si>
  <si>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</si>
  <si>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</si>
  <si>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</si>
  <si>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</si>
  <si>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</si>
  <si>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</si>
  <si>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</si>
  <si>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</si>
  <si>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</si>
  <si>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</si>
  <si>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</si>
  <si>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</si>
  <si>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</si>
  <si>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</si>
  <si>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</si>
  <si>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</si>
  <si>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</si>
  <si>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</si>
  <si>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</si>
  <si>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</si>
  <si>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</si>
  <si>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</si>
  <si>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</si>
  <si>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</si>
  <si>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</si>
  <si>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</si>
  <si>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</si>
  <si>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</si>
  <si>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</si>
  <si>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</si>
  <si>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</si>
  <si>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</si>
  <si>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</si>
  <si>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</si>
  <si>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</si>
  <si>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</si>
  <si>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</si>
  <si>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</si>
  <si>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</si>
  <si>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</si>
  <si>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</si>
  <si>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</si>
  <si>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</si>
  <si>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</si>
  <si>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</si>
  <si>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</si>
  <si>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</si>
  <si>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</si>
  <si>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</si>
  <si>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</si>
  <si>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</si>
  <si>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</si>
  <si>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</si>
  <si>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</si>
  <si>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</si>
  <si>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</si>
  <si>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</si>
  <si>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</si>
  <si>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</si>
  <si>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</si>
  <si>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</si>
  <si>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</si>
  <si>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</si>
  <si>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</si>
  <si>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</si>
  <si>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</si>
  <si>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</si>
  <si>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</si>
  <si>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</si>
  <si>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</si>
  <si>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</si>
  <si>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</si>
  <si>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</si>
  <si>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</si>
  <si>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</si>
  <si>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</si>
  <si>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</si>
  <si>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</si>
  <si>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</si>
  <si>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</si>
  <si>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</si>
  <si>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</si>
  <si>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</si>
  <si>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</si>
  <si>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</si>
  <si>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</si>
  <si>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</si>
  <si>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</si>
  <si>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</si>
  <si>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</si>
  <si>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</si>
  <si>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</si>
  <si>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</si>
  <si>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</si>
  <si>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</si>
  <si>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</si>
  <si>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</si>
  <si>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</si>
  <si>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</si>
  <si>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</si>
  <si>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</si>
  <si>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</si>
  <si>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</si>
  <si>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</si>
  <si>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</si>
  <si>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</si>
  <si>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</si>
  <si>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</si>
  <si>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</si>
  <si>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</si>
  <si>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</si>
  <si>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</si>
  <si>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</si>
  <si>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</si>
  <si>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</si>
  <si>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</si>
  <si>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</si>
  <si>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</si>
  <si>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</si>
  <si>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</si>
  <si>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</si>
  <si>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</si>
  <si>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</si>
  <si>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</si>
  <si>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</si>
  <si>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</si>
  <si>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</si>
  <si>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</si>
  <si>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</si>
  <si>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</si>
  <si>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</si>
  <si>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</si>
  <si>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</si>
  <si>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</si>
  <si>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</si>
  <si>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</si>
  <si>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</si>
  <si>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</si>
  <si>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</si>
  <si>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</si>
  <si>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</si>
  <si>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</si>
  <si>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</si>
  <si>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</si>
  <si>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</si>
  <si>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</si>
  <si>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</si>
  <si>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</si>
  <si>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</si>
  <si>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</si>
  <si>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</si>
  <si>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</si>
  <si>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</si>
  <si>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</si>
  <si>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</si>
  <si>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</si>
  <si>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</si>
  <si>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</si>
  <si>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</si>
  <si>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</si>
  <si>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</si>
  <si>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</si>
  <si>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</si>
  <si>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</si>
  <si>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</si>
  <si>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</si>
  <si>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</si>
  <si>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</si>
  <si>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</si>
  <si>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</si>
  <si>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</si>
  <si>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</si>
  <si>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</si>
  <si>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</si>
  <si>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</si>
  <si>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</si>
  <si>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</si>
  <si>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</si>
  <si>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</si>
  <si>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</si>
  <si>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</si>
  <si>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</si>
  <si>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</si>
  <si>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</si>
  <si>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</si>
  <si>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</si>
  <si>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</si>
  <si>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</si>
  <si>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</si>
  <si>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</si>
  <si>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</si>
  <si>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</si>
  <si>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</si>
  <si>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</si>
  <si>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</si>
  <si>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</si>
  <si>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</si>
  <si>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</si>
  <si>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</si>
  <si>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</si>
  <si>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</si>
  <si>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</si>
  <si>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</si>
  <si>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</si>
  <si>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</si>
  <si>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</si>
  <si>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</si>
  <si>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</si>
  <si>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</si>
  <si>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</si>
  <si>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</si>
  <si>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</si>
  <si>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</si>
  <si>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</si>
  <si>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</si>
  <si>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</si>
  <si>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</si>
  <si>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</si>
  <si>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</si>
  <si>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</si>
  <si>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</si>
  <si>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</si>
  <si>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</si>
  <si>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</si>
  <si>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</si>
  <si>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</si>
  <si>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</si>
  <si>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</si>
  <si>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</si>
  <si>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</si>
  <si>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</si>
  <si>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</si>
  <si>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</si>
  <si>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</si>
  <si>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</si>
  <si>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</si>
  <si>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</si>
  <si>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</si>
  <si>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</si>
  <si>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</si>
  <si>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</si>
  <si>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</si>
  <si>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</si>
  <si>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</si>
  <si>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</si>
  <si>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</si>
  <si>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</si>
  <si>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</si>
  <si>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</si>
  <si>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</si>
  <si>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</si>
  <si>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</si>
  <si>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</si>
  <si>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</si>
  <si>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</si>
  <si>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</si>
  <si>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</si>
  <si>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</si>
  <si>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</si>
  <si>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</si>
  <si>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</si>
  <si>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</si>
  <si>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</si>
  <si>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</si>
  <si>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</si>
  <si>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</si>
  <si>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</si>
  <si>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</si>
  <si>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</si>
  <si>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</si>
  <si>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</si>
  <si>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</si>
  <si>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</si>
  <si>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</si>
  <si>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</si>
  <si>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</si>
  <si>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</si>
  <si>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</si>
  <si>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</si>
  <si>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</si>
  <si>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</si>
  <si>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</si>
  <si>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</si>
  <si>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</si>
  <si>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</si>
  <si>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</si>
  <si>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</si>
  <si>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</si>
  <si>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</si>
  <si>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</si>
  <si>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</si>
  <si>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</si>
  <si>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</si>
  <si>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</si>
  <si>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</si>
  <si>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</si>
  <si>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</si>
  <si>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</si>
  <si>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</si>
  <si>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</si>
  <si>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</si>
  <si>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</si>
  <si>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</si>
  <si>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</si>
  <si>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</si>
  <si>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</si>
  <si>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</si>
  <si>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</si>
  <si>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</si>
  <si>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</si>
  <si>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</si>
  <si>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</si>
  <si>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</si>
  <si>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</si>
  <si>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</si>
  <si>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</si>
  <si>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</si>
  <si>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</si>
  <si>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</si>
  <si>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</si>
  <si>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</si>
  <si>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</si>
  <si>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</si>
  <si>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</si>
  <si>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</si>
  <si>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</si>
  <si>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</si>
  <si>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</si>
  <si>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</si>
  <si>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</si>
  <si>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</si>
  <si>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</si>
  <si>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</si>
  <si>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</si>
  <si>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</si>
  <si>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</si>
  <si>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</si>
  <si>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</si>
  <si>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</si>
  <si>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</si>
  <si>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</si>
  <si>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</si>
  <si>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</si>
  <si>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</si>
  <si>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</si>
  <si>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</si>
  <si>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</si>
  <si>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</si>
  <si>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</si>
  <si>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</si>
  <si>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</si>
  <si>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</si>
  <si>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</si>
  <si>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</si>
  <si>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</si>
  <si>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</si>
  <si>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</si>
  <si>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</si>
  <si>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</si>
  <si>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</si>
  <si>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</si>
  <si>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</si>
  <si>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</si>
  <si>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</si>
  <si>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</si>
  <si>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</si>
  <si>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</si>
  <si>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</si>
  <si>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</si>
  <si>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</si>
  <si>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</si>
  <si>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</si>
  <si>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</si>
  <si>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</si>
  <si>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</si>
  <si>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</si>
  <si>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</si>
  <si>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</si>
  <si>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</si>
  <si>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</si>
  <si>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</si>
  <si>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</si>
  <si>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</si>
  <si>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</si>
  <si>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</si>
  <si>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</si>
  <si>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</si>
  <si>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</si>
  <si>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</si>
  <si>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</si>
  <si>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</si>
  <si>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</si>
  <si>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</si>
  <si>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</si>
  <si>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</si>
  <si>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</si>
  <si>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</si>
  <si>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</si>
  <si>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</si>
  <si>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</si>
  <si>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</si>
  <si>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</si>
  <si>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</si>
  <si>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</si>
  <si>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</si>
  <si>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</si>
  <si>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</si>
  <si>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</si>
  <si>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</si>
  <si>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</si>
  <si>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</si>
  <si>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</si>
  <si>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</si>
  <si>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</si>
  <si>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</si>
  <si>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</si>
  <si>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</si>
  <si>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</si>
  <si>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</si>
  <si>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</si>
  <si>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</si>
  <si>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</si>
  <si>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</si>
  <si>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</si>
  <si>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</si>
  <si>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</si>
  <si>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</si>
  <si>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</si>
  <si>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</si>
  <si>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</si>
  <si>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</si>
  <si>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</si>
  <si>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</si>
  <si>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</si>
  <si>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</si>
  <si>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</si>
  <si>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</si>
  <si>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</si>
  <si>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</si>
  <si>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</si>
  <si>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</si>
  <si>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</si>
  <si>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</si>
  <si>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</si>
  <si>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</si>
  <si>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</si>
  <si>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</si>
  <si>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</si>
  <si>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</si>
  <si>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</si>
  <si>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</si>
  <si>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</si>
  <si>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</si>
  <si>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</si>
  <si>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</si>
  <si>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</si>
  <si>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</si>
  <si>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</si>
  <si>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</si>
  <si>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</si>
  <si>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</si>
  <si>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</si>
  <si>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</si>
  <si>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</si>
  <si>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</si>
  <si>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</si>
  <si>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</si>
  <si>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</si>
  <si>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</si>
  <si>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</si>
  <si>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</si>
  <si>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</si>
  <si>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</si>
  <si>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</si>
  <si>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</si>
  <si>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</si>
  <si>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</si>
  <si>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</si>
  <si>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</si>
  <si>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</si>
  <si>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</si>
  <si>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</si>
  <si>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</si>
  <si>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</si>
  <si>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</si>
  <si>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</si>
  <si>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</si>
  <si>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</si>
  <si>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</si>
  <si>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</si>
  <si>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</si>
  <si>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</si>
  <si>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</si>
  <si>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</si>
  <si>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</si>
  <si>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</si>
  <si>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</si>
  <si>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</si>
  <si>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</si>
  <si>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</si>
  <si>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</si>
  <si>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</si>
  <si>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</si>
  <si>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</si>
  <si>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</si>
  <si>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</si>
  <si>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</si>
  <si>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</si>
  <si>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</si>
  <si>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</si>
  <si>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</si>
  <si>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</si>
  <si>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</si>
  <si>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</si>
  <si>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</si>
  <si>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</si>
  <si>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</si>
  <si>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</si>
  <si>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</si>
  <si>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</si>
  <si>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</si>
  <si>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</si>
  <si>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</si>
  <si>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</si>
  <si>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</si>
  <si>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</si>
  <si>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</si>
  <si>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</si>
  <si>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</si>
  <si>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</si>
  <si>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</si>
  <si>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</si>
  <si>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</si>
  <si>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</si>
  <si>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</si>
  <si>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</si>
  <si>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</si>
  <si>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</si>
  <si>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</si>
  <si>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</si>
  <si>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</si>
  <si>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</si>
  <si>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</si>
  <si>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</si>
  <si>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</si>
  <si>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</si>
  <si>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</si>
  <si>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</si>
  <si>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</si>
  <si>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</si>
  <si>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</si>
  <si>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</si>
  <si>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</si>
  <si>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</si>
  <si>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</si>
  <si>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</si>
  <si>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</si>
  <si>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</si>
  <si>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</si>
  <si>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</si>
  <si>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</si>
  <si>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</si>
  <si>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</si>
  <si>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</si>
  <si>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</si>
  <si>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</si>
  <si>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</si>
  <si>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</si>
  <si>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</si>
  <si>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</si>
  <si>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</si>
  <si>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</si>
  <si>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</si>
  <si>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</si>
  <si>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</si>
  <si>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</si>
  <si>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</si>
  <si>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</si>
  <si>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</si>
  <si>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</si>
  <si>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</si>
  <si>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</si>
  <si>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</si>
  <si>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</si>
  <si>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</si>
  <si>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</si>
  <si>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</si>
  <si>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</si>
  <si>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</si>
  <si>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</si>
  <si>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</si>
  <si>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</si>
  <si>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</si>
  <si>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</si>
  <si>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</si>
  <si>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</si>
  <si>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</si>
  <si>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</si>
  <si>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</si>
  <si>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</si>
  <si>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</si>
  <si>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</si>
  <si>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</si>
  <si>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</si>
  <si>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</si>
  <si>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</si>
  <si>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</si>
  <si>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</si>
  <si>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</si>
  <si>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</si>
  <si>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</si>
  <si>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</si>
  <si>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</si>
  <si>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</si>
  <si>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</si>
  <si>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</si>
  <si>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</si>
  <si>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</si>
  <si>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</si>
  <si>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</si>
  <si>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</si>
  <si>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</si>
  <si>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</si>
  <si>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</si>
  <si>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</si>
  <si>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</si>
  <si>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</si>
  <si>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</si>
  <si>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</si>
  <si>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</si>
  <si>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</si>
  <si>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</si>
  <si>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</si>
  <si>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</si>
  <si>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</si>
  <si>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</si>
  <si>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</si>
  <si>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</si>
  <si>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</si>
  <si>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</si>
  <si>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</si>
  <si>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</si>
  <si>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</si>
  <si>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</si>
  <si>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</si>
  <si>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</si>
  <si>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</si>
  <si>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</si>
  <si>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</si>
  <si>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</si>
  <si>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</si>
  <si>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</si>
  <si>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</si>
  <si>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</si>
  <si>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</si>
  <si>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</si>
  <si>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</si>
  <si>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</si>
  <si>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</si>
  <si>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</si>
  <si>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</si>
  <si>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</si>
  <si>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</si>
  <si>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</si>
  <si>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</si>
  <si>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</si>
  <si>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</si>
  <si>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</si>
  <si>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</si>
  <si>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</si>
  <si>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</si>
  <si>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</si>
  <si>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</si>
  <si>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</si>
  <si>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</si>
  <si>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</si>
  <si>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</si>
  <si>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</si>
  <si>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</si>
  <si>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</si>
  <si>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</si>
  <si>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</si>
  <si>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</si>
  <si>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</si>
  <si>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</si>
  <si>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</si>
  <si>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</si>
  <si>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</si>
  <si>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</si>
  <si>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</si>
  <si>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</si>
  <si>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</si>
  <si>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</si>
  <si>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</si>
  <si>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</si>
  <si>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</si>
  <si>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</si>
  <si>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</si>
  <si>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</si>
  <si>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</si>
  <si>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</si>
  <si>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</si>
  <si>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</si>
  <si>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</si>
  <si>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</si>
  <si>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</si>
  <si>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</si>
  <si>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</si>
  <si>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</si>
  <si>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</si>
  <si>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</si>
  <si>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</si>
  <si>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</si>
  <si>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</si>
  <si>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</si>
  <si>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</si>
  <si>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</si>
  <si>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</si>
  <si>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</si>
  <si>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</si>
  <si>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</si>
  <si>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</si>
  <si>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</si>
  <si>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</si>
  <si>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</si>
  <si>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</si>
  <si>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</si>
  <si>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</si>
  <si>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</si>
  <si>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</si>
  <si>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</si>
  <si>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</si>
  <si>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</si>
  <si>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</si>
  <si>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</si>
  <si>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</si>
  <si>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</si>
  <si>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</si>
  <si>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</si>
  <si>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</si>
  <si>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</si>
  <si>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</si>
  <si>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</si>
  <si>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</si>
  <si>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</si>
  <si>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</si>
  <si>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</si>
  <si>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</si>
  <si>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</si>
  <si>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</si>
  <si>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</si>
  <si>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</si>
  <si>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</si>
  <si>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</si>
  <si>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</si>
  <si>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</si>
  <si>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</si>
  <si>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</si>
  <si>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</si>
  <si>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</si>
  <si>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</si>
  <si>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</si>
  <si>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</si>
  <si>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</si>
  <si>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</si>
  <si>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</si>
  <si>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</si>
  <si>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</si>
  <si>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</si>
  <si>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</si>
  <si>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</si>
  <si>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</si>
  <si>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</si>
  <si>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</si>
  <si>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</si>
  <si>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</si>
  <si>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</si>
  <si>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</si>
  <si>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</si>
  <si>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</si>
  <si>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</si>
  <si>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</si>
  <si>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</si>
  <si>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</si>
  <si>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</si>
  <si>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</si>
  <si>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</si>
  <si>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</si>
  <si>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</si>
  <si>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</si>
  <si>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</si>
  <si>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</si>
  <si>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</si>
  <si>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</si>
  <si>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</si>
  <si>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</si>
  <si>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</si>
  <si>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</si>
  <si>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</si>
  <si>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</si>
  <si>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</si>
  <si>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</si>
  <si>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</si>
  <si>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</si>
  <si>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</si>
  <si>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</si>
  <si>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</si>
  <si>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</si>
  <si>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</si>
  <si>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</si>
  <si>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</si>
  <si>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</si>
  <si>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</si>
  <si>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</si>
  <si>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</si>
  <si>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</si>
  <si>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</si>
  <si>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</si>
  <si>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</si>
  <si>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</si>
  <si>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</si>
  <si>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</si>
  <si>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</si>
  <si>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</si>
  <si>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</si>
  <si>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</si>
  <si>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</si>
  <si>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</si>
  <si>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</si>
  <si>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</si>
  <si>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</si>
  <si>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</si>
  <si>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</si>
  <si>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</si>
  <si>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</si>
  <si>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</si>
  <si>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</si>
  <si>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</si>
  <si>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</si>
  <si>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</si>
  <si>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</si>
  <si>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</si>
  <si>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</si>
  <si>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</si>
  <si>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</si>
  <si>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</si>
  <si>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</si>
  <si>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</si>
  <si>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</si>
  <si>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</si>
  <si>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</si>
  <si>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</si>
  <si>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</si>
  <si>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</si>
  <si>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</si>
  <si>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</si>
  <si>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</si>
  <si>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</si>
  <si>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</si>
  <si>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</si>
  <si>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</si>
  <si>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</si>
  <si>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</si>
  <si>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</si>
  <si>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</si>
  <si>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</si>
  <si>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</si>
  <si>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</si>
  <si>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</si>
  <si>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</si>
  <si>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</si>
  <si>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</si>
  <si>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</si>
  <si>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</si>
  <si>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</si>
  <si>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</si>
  <si>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</si>
  <si>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</si>
  <si>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</si>
  <si>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</si>
  <si>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</si>
  <si>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</si>
  <si>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</si>
  <si>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</si>
  <si>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</si>
  <si>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</si>
  <si>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</si>
  <si>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</si>
  <si>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</si>
  <si>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</si>
  <si>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</si>
  <si>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</si>
  <si>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</si>
  <si>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</si>
  <si>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</si>
  <si>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</si>
  <si>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</si>
  <si>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</si>
  <si>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</si>
  <si>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</si>
  <si>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</si>
  <si>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</si>
  <si>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</si>
  <si>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</si>
  <si>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</si>
  <si>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</si>
  <si>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</si>
  <si>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</si>
  <si>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</si>
  <si>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</si>
  <si>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</si>
  <si>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</si>
  <si>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</si>
  <si>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</si>
  <si>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</si>
  <si>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</si>
  <si>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</si>
  <si>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</si>
  <si>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</si>
  <si>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</si>
  <si>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</si>
  <si>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</si>
  <si>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</si>
  <si>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</si>
  <si>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</si>
  <si>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</si>
  <si>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</si>
  <si>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</si>
  <si>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</si>
  <si>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</si>
  <si>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</si>
  <si>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</si>
  <si>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</si>
  <si>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</si>
  <si>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</si>
  <si>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</si>
  <si>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</si>
  <si>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</si>
  <si>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</si>
  <si>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</si>
  <si>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</si>
  <si>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</si>
  <si>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</si>
  <si>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</si>
  <si>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</si>
  <si>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</si>
  <si>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</si>
  <si>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</si>
  <si>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</si>
  <si>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</si>
  <si>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</si>
  <si>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</si>
  <si>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</si>
  <si>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</si>
  <si>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</si>
  <si>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</si>
  <si>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</si>
  <si>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</si>
  <si>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</si>
  <si>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</si>
  <si>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</si>
  <si>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</si>
  <si>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</si>
  <si>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</si>
  <si>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</si>
  <si>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</si>
  <si>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</si>
  <si>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</si>
  <si>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</si>
  <si>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</si>
  <si>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</si>
  <si>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</si>
  <si>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</si>
  <si>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</si>
  <si>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</si>
  <si>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</si>
  <si>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</si>
  <si>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</si>
  <si>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</si>
  <si>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</si>
  <si>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</si>
  <si>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</si>
  <si>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</si>
  <si>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</si>
  <si>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</si>
  <si>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</si>
  <si>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</si>
  <si>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</si>
  <si>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</si>
  <si>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</si>
  <si>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</si>
  <si>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</si>
  <si>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</si>
  <si>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</si>
  <si>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</si>
  <si>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</si>
  <si>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</si>
  <si>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</si>
  <si>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</si>
  <si>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</si>
  <si>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</si>
  <si>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</si>
  <si>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</si>
  <si>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</si>
  <si>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</si>
  <si>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</si>
  <si>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</si>
  <si>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</si>
  <si>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</si>
  <si>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</si>
  <si>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</si>
  <si>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</si>
  <si>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</si>
  <si>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</si>
  <si>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</si>
  <si>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</si>
  <si>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</si>
  <si>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</si>
  <si>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</si>
  <si>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</si>
  <si>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</si>
  <si>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</si>
  <si>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</si>
  <si>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</si>
  <si>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</si>
  <si>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</si>
  <si>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</si>
  <si>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</si>
  <si>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</si>
  <si>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</si>
  <si>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</si>
  <si>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</si>
  <si>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</si>
  <si>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</si>
  <si>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</si>
  <si>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</si>
  <si>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</si>
  <si>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</si>
  <si>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</si>
  <si>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</si>
  <si>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</si>
  <si>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</si>
  <si>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</si>
  <si>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</si>
  <si>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</si>
  <si>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</si>
  <si>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</si>
  <si>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</si>
  <si>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</si>
  <si>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</si>
  <si>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</si>
  <si>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</si>
  <si>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</si>
  <si>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</si>
  <si>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</si>
  <si>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</si>
  <si>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</si>
  <si>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</si>
  <si>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</si>
  <si>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</si>
  <si>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</si>
  <si>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</si>
  <si>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</si>
  <si>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</si>
  <si>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</si>
  <si>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</si>
  <si>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</si>
  <si>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</si>
  <si>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</si>
  <si>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</si>
  <si>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</si>
  <si>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</si>
  <si>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</si>
  <si>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</si>
  <si>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</si>
  <si>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</si>
  <si>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</si>
  <si>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</si>
  <si>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</si>
  <si>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</si>
  <si>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</si>
  <si>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</si>
  <si>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</si>
  <si>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</si>
  <si>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</si>
  <si>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</si>
  <si>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</si>
  <si>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</si>
  <si>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</si>
  <si>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</si>
  <si>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</si>
  <si>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</si>
  <si>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</si>
  <si>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</si>
  <si>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</si>
  <si>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</si>
  <si>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</si>
  <si>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</si>
  <si>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</si>
  <si>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</si>
  <si>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</si>
  <si>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</si>
  <si>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</si>
  <si>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</si>
  <si>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</si>
  <si>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</si>
  <si>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</si>
  <si>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</si>
  <si>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</si>
  <si>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</si>
  <si>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</si>
  <si>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</si>
  <si>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</si>
  <si>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</si>
  <si>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</si>
  <si>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</si>
  <si>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</si>
  <si>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</si>
  <si>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</si>
  <si>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</si>
  <si>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</si>
  <si>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</si>
  <si>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</si>
  <si>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</si>
  <si>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</si>
  <si>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</si>
  <si>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</si>
  <si>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</si>
  <si>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</si>
  <si>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</si>
  <si>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</si>
  <si>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</si>
  <si>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</si>
  <si>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</si>
  <si>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</si>
  <si>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</si>
  <si>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</si>
  <si>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</si>
  <si>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</si>
  <si>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</si>
  <si>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</si>
  <si>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</si>
  <si>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</si>
  <si>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</si>
  <si>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</si>
  <si>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</si>
  <si>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</si>
  <si>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</si>
  <si>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</si>
  <si>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</si>
  <si>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</si>
  <si>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</si>
  <si>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</si>
  <si>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</si>
  <si>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</si>
  <si>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</si>
  <si>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</si>
  <si>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</si>
  <si>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</si>
  <si>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</si>
  <si>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</si>
  <si>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</si>
  <si>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</si>
  <si>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</si>
  <si>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</si>
  <si>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</si>
  <si>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</si>
  <si>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</si>
  <si>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</si>
  <si>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</si>
  <si>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</si>
  <si>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</si>
  <si>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</si>
  <si>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</si>
  <si>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</si>
  <si>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</si>
  <si>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</si>
  <si>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</si>
  <si>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</si>
  <si>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</si>
  <si>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</si>
  <si>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</si>
  <si>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</si>
  <si>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</si>
  <si>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</si>
  <si>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</si>
  <si>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</si>
  <si>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</si>
  <si>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</si>
  <si>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</si>
  <si>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</si>
  <si>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</si>
  <si>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</si>
  <si>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</si>
  <si>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</si>
  <si>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</si>
  <si>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</si>
  <si>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</si>
  <si>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</si>
  <si>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</si>
  <si>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</si>
  <si>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</si>
  <si>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</si>
  <si>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</si>
  <si>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</si>
  <si>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</si>
  <si>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</si>
  <si>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</si>
  <si>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</si>
  <si>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</si>
  <si>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</si>
  <si>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</si>
  <si>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</si>
  <si>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</si>
  <si>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</si>
  <si>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</si>
  <si>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</si>
  <si>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</si>
  <si>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</si>
  <si>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</si>
  <si>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</si>
  <si>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</si>
  <si>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</si>
  <si>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</si>
  <si>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</si>
  <si>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</si>
  <si>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</si>
  <si>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</si>
  <si>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</si>
  <si>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</si>
  <si>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</si>
  <si>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</si>
  <si>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</si>
  <si>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</si>
  <si>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</si>
  <si>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</si>
  <si>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</si>
  <si>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</si>
  <si>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</si>
  <si>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</si>
  <si>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</si>
  <si>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</si>
  <si>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</si>
  <si>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</si>
  <si>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</si>
  <si>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</si>
  <si>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</si>
  <si>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</si>
  <si>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</si>
  <si>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</si>
  <si>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</si>
  <si>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</si>
  <si>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</si>
  <si>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</si>
  <si>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</si>
  <si>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</si>
  <si>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</si>
  <si>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</si>
  <si>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</si>
  <si>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</si>
  <si>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</si>
  <si>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</si>
  <si>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</si>
  <si>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</si>
  <si>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</si>
  <si>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</si>
  <si>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</si>
  <si>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</si>
  <si>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</si>
  <si>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</si>
  <si>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</si>
  <si>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</si>
  <si>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</si>
  <si>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</si>
  <si>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</si>
  <si>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</si>
  <si>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</si>
  <si>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</si>
  <si>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</si>
  <si>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</si>
  <si>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</si>
  <si>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</si>
  <si>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</si>
  <si>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</si>
  <si>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</si>
  <si>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</si>
  <si>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</si>
  <si>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</si>
  <si>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</si>
  <si>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</si>
  <si>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</si>
  <si>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</si>
  <si>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</si>
  <si>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</si>
  <si>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</si>
  <si>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</si>
  <si>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</si>
  <si>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</si>
  <si>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</si>
  <si>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</si>
  <si>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</si>
  <si>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</si>
  <si>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</si>
  <si>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</si>
  <si>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</si>
  <si>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</si>
  <si>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</si>
  <si>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</si>
  <si>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</si>
  <si>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</si>
  <si>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</si>
  <si>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</si>
  <si>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</si>
  <si>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</si>
  <si>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</si>
  <si>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</si>
  <si>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</si>
  <si>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</si>
  <si>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</si>
  <si>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</si>
  <si>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</si>
  <si>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</si>
  <si>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</si>
  <si>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</si>
  <si>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</si>
  <si>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</si>
  <si>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</si>
  <si>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</si>
  <si>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</si>
  <si>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</si>
  <si>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</si>
  <si>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</si>
  <si>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</si>
  <si>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</si>
  <si>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</si>
  <si>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</si>
  <si>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</si>
  <si>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</si>
  <si>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</si>
  <si>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</si>
  <si>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</si>
  <si>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</si>
  <si>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</si>
  <si>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</si>
  <si>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</si>
  <si>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</si>
  <si>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</si>
  <si>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</si>
  <si>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</si>
  <si>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</si>
  <si>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</si>
  <si>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</si>
  <si>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</si>
  <si>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</si>
  <si>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</si>
  <si>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</si>
  <si>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</si>
  <si>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</si>
  <si>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</si>
  <si>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</si>
  <si>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</si>
  <si>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</si>
  <si>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</si>
  <si>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</si>
  <si>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</si>
  <si>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</si>
  <si>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</si>
  <si>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</si>
  <si>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</si>
  <si>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</si>
  <si>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</si>
  <si>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</si>
  <si>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</si>
  <si>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</si>
  <si>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</si>
  <si>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</si>
  <si>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</si>
  <si>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</si>
  <si>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</si>
  <si>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</si>
  <si>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</si>
  <si>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</si>
  <si>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</si>
  <si>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</si>
  <si>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</si>
  <si>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</si>
  <si>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</si>
  <si>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</si>
  <si>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</si>
  <si>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</si>
  <si>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</si>
  <si>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</si>
  <si>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</si>
  <si>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</si>
  <si>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</si>
  <si>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</si>
  <si>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</si>
  <si>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</si>
  <si>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</si>
  <si>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</si>
  <si>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</si>
  <si>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</si>
  <si>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</si>
  <si>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</si>
  <si>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</si>
  <si>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</si>
  <si>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</si>
  <si>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</si>
  <si>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</si>
  <si>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</si>
  <si>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</si>
  <si>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</si>
  <si>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</si>
  <si>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</si>
  <si>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</si>
  <si>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</si>
  <si>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</si>
  <si>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</si>
  <si>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</si>
  <si>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</si>
  <si>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</si>
  <si>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</si>
  <si>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</si>
  <si>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</si>
  <si>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</si>
  <si>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</si>
  <si>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</si>
  <si>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</si>
  <si>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</si>
  <si>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</si>
  <si>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</si>
  <si>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</si>
  <si>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</si>
  <si>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</si>
  <si>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</si>
  <si>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</si>
  <si>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</si>
  <si>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</si>
  <si>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</si>
  <si>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</si>
  <si>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</si>
  <si>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</si>
  <si>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</si>
  <si>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</si>
  <si>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</si>
  <si>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</si>
  <si>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</si>
  <si>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</si>
  <si>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</si>
  <si>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</si>
  <si>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</si>
  <si>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</si>
  <si>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</si>
  <si>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</si>
  <si>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</si>
  <si>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</si>
  <si>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</si>
  <si>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</si>
  <si>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</si>
  <si>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</si>
  <si>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</si>
  <si>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</si>
  <si>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</si>
  <si>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</si>
  <si>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</si>
  <si>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</si>
  <si>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</si>
  <si>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</si>
  <si>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</si>
  <si>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</si>
  <si>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</si>
  <si>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</si>
  <si>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</si>
  <si>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</si>
  <si>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</si>
  <si>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</si>
  <si>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</si>
  <si>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</si>
  <si>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</si>
  <si>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</si>
  <si>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</si>
  <si>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</si>
  <si>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</si>
  <si>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</si>
  <si>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</si>
  <si>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</si>
  <si>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</si>
  <si>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</si>
  <si>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</si>
  <si>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</si>
  <si>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</si>
  <si>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</si>
  <si>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</si>
  <si>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</si>
  <si>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</si>
  <si>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</si>
  <si>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</si>
  <si>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</si>
  <si>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</si>
  <si>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</si>
  <si>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</si>
  <si>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</si>
  <si>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</si>
  <si>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</si>
  <si>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</si>
  <si>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</si>
  <si>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</si>
  <si>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</si>
  <si>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</si>
  <si>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</si>
  <si>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</si>
  <si>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</si>
  <si>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</si>
  <si>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</si>
  <si>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</si>
  <si>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</si>
  <si>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</si>
  <si>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</si>
  <si>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</si>
  <si>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</si>
  <si>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</si>
  <si>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</si>
  <si>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</si>
  <si>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</si>
  <si>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</si>
  <si>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</si>
  <si>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</si>
  <si>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</si>
  <si>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</si>
  <si>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</si>
  <si>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</si>
  <si>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</si>
  <si>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</si>
  <si>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</si>
  <si>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</si>
  <si>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</si>
  <si>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</si>
  <si>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</si>
  <si>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</si>
  <si>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</si>
  <si>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</si>
  <si>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</si>
  <si>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</si>
  <si>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</si>
  <si>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</si>
  <si>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</si>
  <si>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</si>
  <si>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</si>
  <si>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</si>
  <si>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</si>
  <si>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</si>
  <si>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</si>
  <si>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</si>
  <si>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</si>
  <si>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</si>
  <si>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</si>
  <si>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</si>
  <si>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</si>
  <si>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</si>
  <si>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</si>
  <si>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</si>
  <si>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</si>
  <si>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</si>
  <si>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</si>
  <si>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</si>
  <si>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</si>
  <si>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</si>
  <si>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</si>
  <si>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</si>
  <si>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</si>
  <si>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</si>
  <si>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</si>
  <si>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</si>
  <si>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</si>
  <si>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</si>
  <si>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</si>
  <si>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</si>
  <si>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</si>
  <si>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</si>
  <si>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</si>
  <si>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</si>
  <si>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</si>
  <si>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</si>
  <si>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</si>
  <si>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</si>
  <si>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</si>
  <si>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</si>
  <si>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</si>
  <si>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</si>
  <si>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</si>
  <si>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</si>
  <si>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</si>
  <si>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</si>
  <si>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</si>
  <si>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</si>
  <si>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</si>
  <si>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</si>
  <si>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</si>
  <si>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</si>
  <si>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</si>
  <si>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</si>
  <si>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</si>
  <si>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</si>
  <si>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</si>
  <si>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</si>
  <si>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</si>
  <si>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</si>
  <si>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</si>
  <si>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</si>
  <si>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</si>
  <si>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</si>
  <si>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</si>
  <si>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</si>
  <si>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</si>
  <si>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</si>
  <si>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</si>
  <si>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</si>
  <si>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</si>
  <si>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</si>
  <si>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</si>
  <si>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</si>
  <si>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</si>
  <si>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</si>
  <si>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</si>
  <si>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</si>
  <si>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</si>
  <si>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</si>
  <si>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</si>
  <si>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</si>
  <si>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</si>
  <si>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</si>
  <si>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</si>
  <si>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</si>
  <si>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</si>
  <si>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</si>
  <si>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</si>
  <si>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</si>
  <si>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</si>
  <si>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</si>
  <si>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</si>
  <si>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</si>
  <si>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</si>
  <si>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</si>
  <si>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</si>
  <si>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</si>
  <si>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</si>
  <si>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</si>
  <si>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</si>
  <si>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</si>
  <si>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</si>
  <si>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</si>
  <si>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</si>
  <si>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</si>
  <si>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</si>
  <si>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</si>
  <si>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</si>
  <si>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</si>
  <si>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</si>
  <si>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</si>
  <si>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</si>
  <si>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</si>
  <si>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</si>
  <si>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</si>
  <si>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</si>
  <si>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</si>
  <si>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</si>
  <si>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</si>
  <si>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</si>
  <si>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</si>
  <si>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</si>
  <si>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</si>
  <si>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</si>
  <si>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</si>
  <si>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</si>
  <si>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</si>
  <si>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</si>
  <si>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</si>
  <si>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</si>
  <si>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</si>
  <si>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</si>
  <si>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</si>
  <si>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</si>
  <si>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</si>
  <si>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</si>
  <si>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</si>
  <si>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</si>
  <si>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</si>
  <si>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</si>
  <si>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</si>
  <si>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</si>
  <si>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</si>
  <si>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</si>
  <si>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</si>
  <si>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</si>
  <si>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</si>
  <si>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</si>
  <si>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</si>
  <si>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</si>
  <si>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</si>
  <si>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</si>
  <si>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</si>
  <si>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</si>
  <si>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</si>
  <si>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</si>
  <si>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</si>
  <si>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</si>
  <si>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</si>
  <si>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</si>
  <si>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</si>
  <si>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</si>
  <si>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</si>
  <si>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</si>
  <si>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</si>
  <si>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</si>
  <si>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</si>
  <si>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</si>
  <si>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</si>
  <si>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</si>
  <si>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</si>
  <si>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</si>
  <si>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</si>
  <si>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</si>
  <si>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</si>
  <si>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</si>
  <si>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</si>
  <si>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</si>
  <si>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</si>
  <si>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</si>
  <si>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</si>
  <si>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</si>
  <si>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</si>
  <si>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</si>
  <si>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</si>
  <si>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</si>
  <si>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</si>
  <si>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</si>
  <si>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</si>
  <si>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</si>
  <si>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</si>
  <si>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</si>
  <si>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</si>
  <si>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</si>
  <si>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</si>
  <si>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</si>
  <si>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</si>
  <si>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</si>
  <si>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</si>
  <si>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</si>
  <si>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</si>
  <si>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</si>
  <si>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</si>
  <si>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</si>
  <si>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</si>
  <si>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</si>
  <si>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</si>
  <si>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</si>
  <si>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</si>
  <si>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</si>
  <si>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</si>
  <si>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</si>
  <si>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</si>
  <si>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</si>
  <si>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</si>
  <si>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</si>
  <si>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</si>
  <si>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</si>
  <si>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</si>
  <si>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</si>
  <si>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</si>
  <si>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</si>
  <si>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</si>
  <si>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</si>
  <si>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</si>
  <si>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</si>
  <si>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</si>
  <si>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</si>
  <si>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</si>
  <si>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</si>
  <si>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</si>
  <si>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</si>
  <si>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</si>
  <si>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</si>
  <si>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</si>
  <si>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</si>
  <si>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</si>
  <si>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</si>
  <si>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</si>
  <si>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</si>
  <si>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</si>
  <si>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</si>
  <si>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</si>
  <si>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</si>
  <si>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</si>
  <si>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</si>
  <si>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</si>
  <si>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</si>
  <si>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</si>
  <si>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</si>
  <si>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</si>
  <si>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</si>
  <si>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</si>
  <si>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</si>
  <si>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</si>
  <si>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</si>
  <si>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</si>
  <si>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</si>
  <si>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</si>
  <si>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</si>
  <si>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</si>
  <si>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</si>
  <si>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</si>
  <si>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</si>
  <si>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</si>
  <si>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</si>
  <si>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</si>
  <si>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</si>
  <si>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</si>
  <si>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</si>
  <si>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</si>
  <si>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</si>
  <si>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</si>
  <si>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</si>
  <si>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</si>
  <si>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</si>
  <si>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</si>
  <si>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</si>
  <si>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</si>
  <si>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</si>
  <si>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</si>
  <si>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</si>
  <si>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</si>
  <si>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</si>
  <si>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</si>
  <si>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</si>
  <si>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</si>
  <si>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</si>
  <si>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</si>
  <si>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</si>
  <si>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</si>
  <si>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</si>
  <si>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</si>
  <si>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</si>
  <si>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</si>
  <si>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</si>
  <si>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</si>
  <si>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</si>
  <si>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</si>
  <si>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</si>
  <si>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</si>
  <si>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</si>
  <si>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</si>
  <si>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</si>
  <si>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</si>
  <si>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</si>
  <si>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</si>
  <si>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</si>
  <si>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</si>
  <si>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</si>
  <si>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</si>
  <si>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</si>
  <si>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</si>
  <si>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</si>
  <si>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</si>
  <si>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</si>
  <si>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</si>
  <si>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</si>
  <si>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</si>
  <si>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</si>
  <si>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</si>
  <si>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</si>
  <si>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</si>
  <si>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</si>
  <si>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</si>
  <si>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</si>
  <si>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</si>
  <si>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</si>
  <si>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</si>
  <si>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</si>
  <si>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</si>
  <si>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</si>
  <si>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</si>
  <si>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</si>
  <si>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</si>
  <si>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</si>
  <si>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</si>
  <si>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</si>
  <si>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</si>
  <si>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</si>
  <si>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</si>
  <si>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</si>
  <si>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</si>
  <si>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</si>
  <si>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</si>
  <si>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</si>
  <si>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</si>
  <si>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</si>
  <si>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</si>
  <si>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</si>
  <si>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</si>
  <si>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</si>
  <si>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</si>
  <si>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</si>
  <si>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</si>
  <si>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</si>
  <si>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</si>
  <si>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</si>
  <si>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</si>
  <si>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</si>
  <si>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</si>
  <si>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</si>
  <si>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</si>
  <si>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</si>
  <si>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</si>
  <si>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</si>
  <si>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</si>
  <si>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</si>
  <si>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</si>
  <si>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</si>
  <si>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</si>
  <si>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</si>
  <si>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</si>
  <si>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</si>
  <si>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</si>
  <si>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</si>
  <si>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</si>
  <si>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</si>
  <si>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</si>
  <si>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</si>
  <si>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</si>
  <si>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</si>
  <si>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</si>
  <si>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</si>
  <si>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</si>
  <si>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</si>
  <si>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</si>
  <si>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</si>
  <si>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</si>
  <si>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</si>
  <si>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</si>
  <si>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</si>
  <si>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</si>
  <si>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</si>
  <si>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</si>
  <si>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</si>
  <si>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</si>
  <si>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</si>
  <si>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</si>
  <si>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</si>
  <si>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</si>
  <si>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</si>
  <si>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</si>
  <si>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</si>
  <si>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</si>
  <si>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</si>
  <si>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</si>
  <si>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</si>
  <si>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</si>
  <si>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</si>
  <si>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</si>
  <si>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</si>
  <si>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</si>
  <si>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</si>
  <si>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</si>
  <si>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</si>
  <si>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</si>
  <si>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</si>
  <si>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</si>
  <si>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</si>
  <si>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</si>
  <si>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</si>
  <si>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</si>
  <si>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</si>
  <si>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</si>
  <si>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</si>
  <si>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</si>
  <si>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</si>
  <si>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</si>
  <si>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</si>
  <si>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</si>
  <si>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</si>
  <si>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</si>
  <si>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</si>
  <si>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</si>
  <si>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</si>
  <si>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</si>
  <si>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</si>
  <si>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</si>
  <si>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</si>
  <si>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</si>
  <si>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</si>
  <si>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</si>
  <si>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</si>
  <si>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</si>
  <si>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</si>
  <si>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</si>
  <si>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</si>
  <si>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</si>
  <si>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</si>
  <si>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</si>
  <si>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</si>
  <si>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</si>
  <si>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</si>
  <si>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</si>
  <si>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</si>
  <si>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</si>
  <si>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</si>
  <si>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</si>
  <si>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</si>
  <si>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</si>
  <si>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</si>
  <si>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</si>
  <si>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</si>
  <si>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</si>
  <si>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</si>
  <si>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</si>
  <si>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</si>
  <si>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</si>
  <si>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</si>
  <si>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</si>
  <si>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</si>
  <si>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</si>
  <si>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</si>
  <si>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</si>
  <si>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</si>
  <si>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</si>
  <si>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</si>
  <si>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</si>
  <si>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</si>
  <si>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</si>
  <si>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</si>
  <si>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</si>
  <si>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</si>
  <si>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</si>
  <si>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</si>
  <si>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</si>
  <si>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</si>
  <si>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</si>
  <si>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</si>
  <si>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</si>
  <si>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</si>
  <si>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</si>
  <si>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</si>
  <si>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</si>
  <si>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</si>
  <si>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</si>
  <si>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</si>
  <si>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</si>
  <si>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</si>
  <si>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</si>
  <si>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</si>
  <si>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</si>
  <si>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</si>
  <si>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</si>
  <si>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</si>
  <si>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</si>
  <si>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</si>
  <si>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</si>
  <si>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</si>
  <si>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</si>
  <si>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</si>
  <si>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</si>
  <si>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</si>
  <si>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</si>
  <si>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</si>
  <si>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</si>
  <si>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</si>
  <si>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</si>
  <si>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</si>
  <si>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</si>
  <si>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</si>
  <si>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</si>
  <si>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</si>
  <si>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</si>
  <si>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</si>
  <si>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</si>
  <si>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</si>
  <si>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</si>
  <si>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</si>
  <si>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</si>
  <si>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</si>
  <si>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</si>
  <si>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</si>
  <si>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</si>
  <si>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</si>
  <si>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</si>
  <si>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</si>
  <si>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</si>
  <si>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</si>
  <si>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</si>
  <si>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</si>
  <si>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</si>
  <si>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</si>
  <si>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</si>
  <si>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</si>
  <si>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</si>
  <si>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</si>
  <si>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</si>
  <si>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</si>
  <si>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</si>
  <si>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</si>
  <si>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</si>
  <si>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</si>
  <si>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</si>
  <si>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</si>
  <si>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</si>
  <si>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</si>
  <si>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</si>
  <si>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</si>
  <si>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</si>
  <si>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</si>
  <si>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</si>
  <si>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</si>
  <si>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</si>
  <si>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</si>
  <si>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</si>
  <si>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</si>
  <si>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</si>
  <si>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</si>
  <si>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</si>
  <si>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</si>
  <si>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</si>
  <si>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</si>
  <si>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</si>
  <si>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</si>
  <si>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</si>
  <si>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</si>
  <si>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</si>
  <si>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</si>
  <si>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</si>
  <si>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</si>
  <si>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</si>
  <si>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</si>
  <si>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</si>
  <si>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</si>
  <si>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</si>
  <si>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</si>
  <si>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</si>
  <si>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</si>
  <si>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</si>
  <si>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</si>
  <si>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</si>
  <si>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</si>
  <si>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</si>
  <si>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</si>
  <si>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</si>
  <si>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</si>
  <si>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</si>
  <si>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</si>
  <si>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</si>
  <si>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</si>
  <si>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</si>
  <si>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</si>
  <si>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</si>
  <si>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</si>
  <si>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</si>
  <si>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</si>
  <si>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</si>
  <si>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</si>
  <si>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</si>
  <si>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</si>
  <si>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</si>
  <si>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</si>
  <si>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</si>
  <si>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</si>
  <si>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</si>
  <si>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</si>
  <si>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</si>
  <si>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</si>
  <si>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</si>
  <si>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</si>
  <si>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</si>
  <si>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</si>
  <si>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</si>
  <si>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</si>
  <si>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</si>
  <si>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</si>
  <si>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</si>
  <si>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</si>
  <si>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</si>
  <si>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</si>
  <si>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</si>
  <si>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</si>
  <si>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</si>
  <si>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</si>
  <si>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</si>
  <si>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</si>
  <si>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</si>
  <si>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</si>
  <si>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</si>
  <si>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</si>
  <si>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</si>
  <si>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</si>
  <si>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</si>
  <si>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</si>
  <si>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</si>
  <si>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</si>
  <si>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</si>
  <si>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</si>
  <si>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</si>
  <si>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</si>
  <si>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</si>
  <si>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</si>
  <si>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</si>
  <si>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</si>
  <si>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</si>
  <si>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</si>
  <si>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</si>
  <si>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</si>
  <si>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</si>
  <si>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</si>
  <si>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</si>
  <si>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</si>
  <si>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</si>
  <si>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</si>
  <si>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</si>
  <si>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</si>
  <si>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</si>
  <si>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</si>
  <si>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</si>
  <si>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</si>
  <si>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</si>
  <si>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</si>
  <si>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</si>
  <si>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</si>
  <si>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</si>
  <si>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</si>
  <si>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</si>
  <si>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</si>
  <si>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</si>
  <si>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</si>
  <si>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</si>
  <si>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</si>
  <si>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</si>
  <si>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</si>
  <si>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</si>
  <si>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</si>
  <si>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</si>
  <si>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</si>
  <si>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</si>
  <si>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</si>
  <si>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</si>
  <si>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</si>
  <si>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</si>
  <si>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</si>
  <si>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</si>
  <si>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</si>
  <si>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</si>
  <si>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</si>
  <si>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</si>
  <si>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</si>
  <si>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</si>
  <si>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</si>
  <si>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</si>
  <si>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</si>
  <si>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</si>
  <si>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</si>
  <si>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</si>
  <si>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</si>
  <si>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</si>
  <si>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</si>
  <si>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</si>
  <si>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</si>
  <si>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</si>
  <si>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</si>
  <si>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</si>
  <si>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</si>
  <si>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</si>
  <si>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</si>
  <si>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</si>
  <si>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</si>
  <si>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</si>
  <si>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</si>
  <si>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</si>
  <si>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</si>
  <si>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</si>
  <si>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</si>
  <si>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</si>
  <si>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</si>
  <si>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</si>
  <si>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</si>
  <si>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</si>
  <si>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</si>
  <si>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</si>
  <si>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</si>
  <si>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</si>
  <si>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</si>
  <si>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</si>
  <si>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</si>
  <si>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</si>
  <si>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</si>
  <si>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</si>
  <si>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</si>
  <si>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</si>
  <si>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</si>
  <si>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</si>
  <si>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</si>
  <si>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</si>
  <si>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</si>
  <si>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</si>
  <si>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</si>
  <si>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</si>
  <si>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</si>
  <si>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</si>
  <si>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</si>
  <si>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</si>
  <si>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</si>
  <si>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</si>
  <si>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</si>
  <si>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</si>
  <si>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</si>
  <si>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</si>
  <si>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</si>
  <si>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</si>
  <si>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</si>
  <si>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</si>
  <si>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</si>
  <si>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</si>
  <si>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</si>
  <si>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</si>
  <si>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</si>
  <si>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</si>
  <si>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</si>
  <si>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</si>
  <si>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</si>
  <si>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</si>
  <si>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</si>
  <si>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</si>
  <si>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</si>
  <si>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</si>
  <si>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</si>
  <si>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</si>
  <si>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</si>
  <si>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</si>
  <si>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</si>
  <si>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</si>
  <si>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</si>
  <si>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</si>
  <si>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</si>
  <si>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</si>
  <si>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</si>
  <si>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</si>
  <si>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</si>
  <si>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</si>
  <si>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</si>
  <si>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</si>
  <si>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</si>
  <si>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</si>
  <si>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</si>
  <si>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</si>
  <si>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</si>
  <si>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</si>
  <si>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</si>
  <si>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</si>
  <si>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</si>
  <si>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</si>
  <si>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</si>
  <si>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</si>
  <si>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</si>
  <si>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</si>
  <si>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</si>
  <si>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</si>
  <si>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</si>
  <si>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</si>
  <si>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</si>
  <si>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</si>
  <si>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</si>
  <si>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</si>
  <si>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</si>
  <si>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</si>
  <si>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</si>
  <si>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</si>
  <si>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</si>
  <si>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</si>
  <si>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</si>
  <si>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</si>
  <si>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</si>
  <si>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</si>
  <si>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</si>
  <si>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</si>
  <si>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</si>
  <si>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</si>
  <si>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</si>
  <si>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</si>
  <si>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</si>
  <si>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</si>
  <si>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</si>
  <si>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</si>
  <si>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</si>
  <si>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</si>
  <si>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</si>
  <si>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</si>
  <si>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</si>
  <si>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</si>
  <si>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</si>
  <si>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</si>
  <si>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</si>
  <si>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</si>
  <si>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</si>
  <si>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</si>
  <si>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</si>
  <si>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</si>
  <si>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</si>
  <si>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</si>
  <si>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</si>
  <si>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</si>
  <si>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</si>
  <si>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</si>
  <si>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</si>
  <si>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</si>
  <si>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</si>
  <si>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</si>
  <si>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</si>
  <si>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</si>
  <si>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</si>
  <si>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</si>
  <si>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</si>
  <si>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</si>
  <si>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</si>
  <si>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</si>
  <si>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</si>
  <si>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</si>
  <si>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</si>
  <si>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</si>
  <si>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</si>
  <si>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</si>
  <si>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</si>
  <si>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</si>
  <si>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</si>
  <si>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</si>
  <si>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</si>
  <si>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</si>
  <si>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</si>
  <si>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</si>
  <si>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</si>
  <si>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</si>
  <si>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</si>
  <si>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</si>
  <si>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</si>
  <si>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</si>
  <si>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</si>
  <si>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</si>
  <si>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</si>
  <si>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</si>
  <si>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</si>
  <si>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</si>
  <si>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</si>
  <si>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</si>
  <si>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</si>
  <si>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</si>
  <si>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</si>
  <si>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</si>
  <si>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</si>
  <si>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</si>
  <si>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</si>
  <si>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</si>
  <si>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</si>
  <si>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</si>
  <si>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</si>
  <si>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</si>
  <si>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</si>
  <si>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</si>
  <si>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</si>
  <si>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</si>
  <si>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</si>
  <si>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</si>
  <si>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</si>
  <si>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</si>
  <si>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</si>
  <si>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</si>
  <si>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</si>
  <si>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</si>
  <si>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</si>
  <si>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</si>
  <si>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</si>
  <si>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</si>
  <si>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</si>
  <si>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</si>
  <si>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</si>
  <si>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</si>
  <si>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</si>
  <si>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</si>
  <si>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</si>
  <si>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</si>
  <si>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</si>
  <si>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</si>
  <si>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</si>
  <si>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</si>
  <si>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</si>
  <si>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</si>
  <si>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</si>
  <si>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</si>
  <si>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</si>
  <si>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</si>
  <si>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</si>
  <si>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</si>
  <si>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</si>
  <si>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</si>
  <si>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</si>
  <si>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</si>
  <si>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</si>
  <si>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</si>
  <si>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</si>
  <si>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</si>
  <si>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</si>
  <si>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</si>
  <si>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</si>
  <si>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</si>
  <si>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</si>
  <si>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</si>
  <si>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</si>
  <si>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</si>
  <si>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</si>
  <si>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</si>
  <si>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</si>
  <si>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</si>
  <si>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</si>
  <si>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</si>
  <si>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</si>
  <si>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</si>
  <si>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</si>
  <si>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</si>
  <si>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</si>
  <si>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</si>
  <si>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</si>
  <si>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</si>
  <si>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</si>
  <si>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</si>
  <si>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</si>
  <si>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</si>
  <si>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</si>
  <si>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</si>
  <si>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</si>
  <si>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</si>
  <si>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</si>
  <si>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</si>
  <si>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</si>
  <si>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</si>
  <si>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</si>
  <si>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</si>
  <si>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</si>
  <si>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</si>
  <si>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</si>
  <si>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</si>
  <si>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</si>
  <si>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</si>
  <si>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</si>
  <si>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</si>
  <si>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</si>
  <si>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</si>
  <si>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</si>
  <si>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</si>
  <si>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</si>
  <si>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</si>
  <si>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</si>
  <si>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</si>
  <si>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</si>
  <si>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</si>
  <si>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</si>
  <si>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</si>
  <si>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</si>
  <si>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</si>
  <si>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</si>
  <si>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</si>
  <si>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</si>
  <si>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</si>
  <si>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</si>
  <si>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</si>
  <si>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</si>
  <si>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</si>
  <si>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</si>
  <si>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</si>
  <si>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</si>
  <si>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</si>
  <si>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</si>
  <si>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</si>
  <si>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</si>
  <si>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</si>
  <si>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</si>
  <si>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</si>
  <si>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</si>
  <si>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</si>
  <si>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</si>
  <si>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</si>
  <si>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</si>
  <si>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</si>
  <si>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</si>
  <si>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</si>
  <si>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</si>
  <si>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</si>
  <si>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</si>
  <si>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</si>
  <si>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</si>
  <si>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</si>
  <si>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</si>
  <si>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</si>
  <si>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</si>
  <si>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</si>
  <si>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</si>
  <si>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</si>
  <si>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</si>
  <si>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</si>
  <si>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</si>
  <si>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</si>
  <si>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</si>
  <si>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</si>
  <si>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</si>
  <si>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</si>
  <si>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</si>
  <si>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</si>
  <si>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</si>
  <si>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</si>
  <si>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</si>
  <si>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</si>
  <si>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</si>
  <si>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</si>
  <si>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</si>
  <si>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</si>
  <si>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</si>
  <si>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</si>
  <si>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</si>
  <si>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</si>
  <si>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</si>
  <si>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</si>
  <si>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</si>
  <si>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</si>
  <si>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</si>
  <si>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</si>
  <si>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</si>
  <si>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</si>
  <si>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</si>
  <si>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</si>
  <si>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</si>
  <si>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</si>
  <si>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</si>
  <si>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</si>
  <si>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</si>
  <si>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</si>
  <si>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</si>
  <si>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</si>
  <si>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</si>
  <si>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</si>
  <si>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</si>
  <si>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</si>
  <si>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</si>
  <si>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</si>
  <si>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</si>
  <si>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</si>
  <si>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</si>
  <si>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</si>
  <si>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</si>
  <si>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</si>
  <si>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</si>
  <si>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</si>
  <si>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</si>
  <si>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</si>
  <si>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</si>
  <si>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</si>
  <si>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</si>
  <si>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</si>
  <si>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</si>
  <si>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</si>
  <si>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</si>
  <si>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</si>
  <si>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</si>
  <si>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</si>
  <si>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</si>
  <si>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</si>
  <si>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</si>
  <si>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</si>
  <si>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</si>
  <si>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</si>
  <si>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</si>
  <si>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</si>
  <si>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</si>
  <si>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</si>
  <si>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</si>
  <si>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</si>
  <si>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</si>
  <si>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</si>
  <si>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</si>
  <si>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</si>
  <si>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</si>
  <si>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</si>
  <si>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</si>
  <si>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</si>
  <si>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</si>
  <si>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</si>
  <si>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</si>
  <si>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</si>
  <si>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</si>
  <si>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</si>
  <si>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</si>
  <si>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</si>
  <si>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</si>
  <si>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</si>
  <si>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</si>
  <si>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</si>
  <si>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</si>
  <si>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</si>
  <si>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</si>
  <si>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</si>
  <si>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</si>
  <si>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</si>
  <si>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</si>
  <si>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</si>
  <si>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</si>
  <si>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</si>
  <si>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</si>
  <si>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</si>
  <si>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</si>
  <si>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</si>
  <si>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</si>
  <si>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</si>
  <si>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</si>
  <si>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</si>
  <si>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</si>
  <si>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</si>
  <si>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</si>
  <si>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</si>
  <si>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</si>
  <si>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</si>
  <si>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</si>
  <si>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</si>
  <si>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</si>
  <si>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</si>
  <si>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</si>
  <si>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</si>
  <si>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</si>
  <si>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</si>
  <si>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</si>
  <si>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</si>
  <si>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</si>
  <si>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</si>
  <si>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</si>
  <si>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</si>
  <si>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</si>
  <si>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</si>
  <si>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</si>
  <si>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</si>
  <si>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</si>
  <si>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</si>
  <si>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</si>
  <si>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</si>
  <si>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</si>
  <si>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</si>
  <si>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</si>
  <si>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</si>
  <si>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</si>
  <si>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</si>
  <si>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</si>
  <si>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</si>
  <si>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</si>
  <si>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</si>
  <si>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</si>
  <si>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</si>
  <si>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</si>
  <si>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</si>
  <si>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</si>
  <si>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</si>
  <si>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</si>
  <si>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</si>
  <si>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</si>
  <si>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</si>
  <si>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</si>
  <si>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</si>
  <si>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</si>
  <si>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</si>
  <si>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</si>
  <si>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</si>
  <si>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</si>
  <si>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</si>
  <si>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</si>
  <si>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</si>
  <si>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</si>
  <si>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</si>
  <si>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</si>
  <si>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</si>
  <si>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</si>
  <si>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</si>
  <si>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</si>
  <si>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</si>
  <si>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</si>
  <si>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</si>
  <si>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</si>
  <si>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</si>
  <si>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</si>
  <si>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</si>
  <si>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</si>
  <si>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</si>
  <si>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</si>
  <si>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</si>
  <si>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</si>
  <si>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</si>
  <si>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</si>
  <si>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</si>
  <si>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</si>
  <si>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</si>
  <si>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</si>
  <si>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</si>
  <si>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</si>
  <si>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</si>
  <si>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</si>
  <si>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</si>
  <si>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</si>
  <si>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</si>
  <si>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</si>
  <si>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</si>
  <si>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</si>
  <si>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</si>
  <si>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</si>
  <si>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</si>
  <si>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</si>
  <si>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</si>
  <si>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</si>
  <si>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</si>
  <si>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</si>
  <si>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</si>
  <si>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</si>
  <si>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</si>
  <si>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</si>
  <si>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</si>
  <si>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</si>
  <si>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</si>
  <si>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</si>
  <si>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</si>
  <si>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</si>
  <si>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</si>
  <si>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</si>
  <si>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</si>
  <si>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</si>
  <si>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</si>
  <si>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</si>
  <si>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</si>
  <si>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</si>
  <si>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</si>
  <si>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</si>
  <si>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</si>
  <si>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</si>
  <si>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</si>
  <si>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</si>
  <si>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</si>
  <si>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</si>
  <si>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</si>
  <si>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</si>
  <si>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</si>
  <si>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</si>
  <si>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</si>
  <si>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</si>
  <si>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</si>
  <si>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</si>
  <si>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</si>
  <si>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</si>
  <si>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</si>
  <si>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</si>
  <si>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</si>
  <si>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</si>
  <si>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</si>
  <si>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</si>
  <si>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</si>
  <si>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</si>
  <si>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</si>
  <si>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</si>
  <si>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</si>
  <si>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</si>
  <si>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</si>
  <si>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</si>
  <si>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</si>
  <si>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</si>
  <si>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</si>
  <si>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</si>
  <si>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</si>
  <si>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</si>
  <si>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</si>
  <si>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</si>
  <si>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</si>
  <si>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</si>
  <si>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</si>
  <si>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</si>
  <si>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</si>
  <si>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</si>
  <si>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</si>
  <si>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</si>
  <si>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</si>
  <si>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</si>
  <si>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</si>
  <si>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</si>
  <si>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</si>
  <si>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</si>
  <si>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</si>
  <si>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</si>
  <si>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</si>
  <si>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</si>
  <si>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</si>
  <si>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</si>
  <si>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</si>
  <si>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</si>
  <si>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</si>
  <si>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</si>
  <si>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</si>
  <si>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</si>
  <si>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</si>
  <si>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</si>
  <si>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</si>
  <si>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</si>
  <si>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</si>
  <si>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</si>
  <si>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</si>
  <si>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</si>
  <si>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</si>
  <si>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</si>
  <si>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</si>
  <si>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</si>
  <si>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</si>
  <si>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</si>
  <si>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</si>
  <si>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</si>
  <si>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</si>
  <si>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</si>
  <si>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</si>
  <si>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</si>
  <si>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</si>
  <si>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</si>
  <si>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</si>
  <si>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</si>
  <si>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</si>
  <si>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</si>
  <si>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</si>
  <si>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</si>
  <si>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</si>
  <si>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</si>
  <si>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</si>
  <si>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</si>
  <si>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</si>
  <si>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</si>
  <si>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</si>
  <si>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</si>
  <si>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</si>
  <si>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</si>
  <si>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</si>
  <si>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</si>
  <si>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</si>
  <si>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</si>
  <si>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</si>
  <si>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</si>
  <si>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</si>
  <si>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</si>
  <si>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</si>
  <si>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</si>
  <si>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</si>
  <si>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</si>
  <si>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</si>
  <si>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</si>
  <si>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</si>
  <si>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</si>
  <si>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</si>
  <si>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</si>
  <si>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</si>
  <si>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</si>
  <si>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</si>
  <si>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</si>
  <si>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</si>
  <si>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</si>
  <si>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</si>
  <si>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</si>
  <si>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</si>
  <si>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</si>
  <si>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</si>
  <si>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</si>
  <si>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</si>
  <si>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</si>
  <si>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</si>
  <si>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</si>
  <si>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</si>
  <si>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</si>
  <si>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</si>
  <si>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</si>
  <si>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</si>
  <si>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</si>
  <si>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</si>
  <si>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</si>
  <si>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</si>
  <si>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</si>
  <si>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</si>
  <si>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</si>
  <si>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</si>
  <si>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</si>
  <si>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</si>
  <si>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</si>
  <si>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</si>
  <si>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</si>
  <si>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</si>
  <si>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</si>
  <si>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</si>
  <si>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</si>
  <si>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</si>
  <si>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</si>
  <si>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</si>
  <si>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</si>
  <si>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</si>
  <si>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</si>
  <si>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</si>
  <si>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</si>
  <si>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</si>
  <si>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</si>
  <si>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</si>
  <si>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</si>
  <si>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</si>
  <si>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</si>
  <si>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</si>
  <si>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</si>
  <si>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</si>
  <si>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</si>
  <si>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</si>
  <si>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</si>
  <si>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</si>
  <si>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</si>
  <si>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</si>
  <si>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</si>
  <si>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</si>
  <si>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</si>
  <si>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</si>
  <si>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</si>
  <si>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</si>
  <si>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</si>
  <si>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</si>
  <si>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</si>
  <si>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</si>
  <si>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</si>
  <si>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</si>
  <si>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</si>
  <si>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</si>
  <si>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</si>
  <si>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</si>
  <si>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</si>
  <si>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</si>
  <si>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</si>
  <si>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</si>
  <si>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</si>
  <si>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</si>
  <si>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</si>
  <si>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</si>
  <si>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</si>
  <si>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</si>
  <si>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</si>
  <si>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</si>
  <si>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</si>
  <si>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</si>
  <si>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</si>
  <si>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</si>
  <si>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</si>
  <si>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</si>
  <si>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</si>
  <si>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</si>
  <si>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</si>
  <si>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</si>
  <si>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</si>
  <si>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</si>
  <si>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</si>
  <si>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</si>
  <si>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</si>
  <si>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</si>
  <si>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</si>
  <si>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</si>
  <si>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</si>
  <si>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</si>
  <si>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</si>
  <si>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</si>
  <si>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</si>
  <si>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</si>
  <si>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</si>
  <si>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</si>
  <si>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</si>
  <si>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</si>
  <si>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</si>
  <si>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</si>
  <si>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</si>
  <si>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</si>
  <si>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</si>
  <si>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</si>
  <si>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</si>
  <si>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</si>
  <si>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</si>
  <si>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</si>
  <si>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</si>
  <si>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</si>
  <si>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</si>
  <si>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</si>
  <si>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</si>
  <si>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</si>
  <si>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</si>
  <si>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</si>
  <si>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</si>
  <si>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</si>
  <si>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</si>
  <si>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</si>
  <si>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</si>
  <si>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</si>
  <si>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</si>
  <si>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</si>
  <si>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</si>
  <si>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</si>
  <si>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</si>
  <si>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</si>
  <si>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</si>
  <si>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</si>
  <si>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</si>
  <si>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</si>
  <si>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</si>
  <si>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</si>
  <si>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</si>
  <si>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</si>
  <si>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</si>
  <si>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</si>
  <si>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</si>
  <si>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</si>
  <si>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</si>
  <si>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</si>
  <si>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</si>
  <si>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</si>
  <si>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</si>
  <si>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</si>
  <si>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</si>
  <si>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</si>
  <si>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</si>
  <si>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</si>
  <si>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</si>
  <si>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</si>
  <si>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</si>
  <si>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</si>
  <si>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</si>
  <si>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</si>
  <si>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</si>
  <si>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</si>
  <si>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</si>
  <si>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</si>
  <si>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</si>
  <si>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</si>
  <si>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</si>
  <si>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</si>
  <si>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</si>
  <si>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</si>
  <si>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</si>
  <si>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</si>
  <si>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</si>
  <si>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</si>
  <si>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</si>
  <si>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</si>
  <si>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</si>
  <si>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</si>
  <si>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</si>
  <si>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</si>
  <si>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</si>
  <si>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</si>
  <si>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</si>
  <si>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</si>
  <si>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</si>
  <si>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</si>
  <si>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</si>
  <si>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</si>
  <si>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</si>
  <si>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</si>
  <si>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</si>
  <si>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</si>
  <si>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</si>
  <si>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</si>
  <si>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</si>
  <si>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</si>
  <si>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</si>
  <si>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</si>
  <si>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</si>
  <si>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</si>
  <si>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</si>
  <si>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</si>
  <si>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</si>
  <si>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</si>
  <si>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</si>
  <si>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</si>
  <si>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</si>
  <si>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</si>
  <si>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</si>
  <si>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</si>
  <si>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</si>
  <si>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</si>
  <si>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</si>
  <si>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</si>
  <si>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</si>
  <si>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</si>
  <si>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</si>
  <si>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</si>
  <si>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</si>
  <si>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</si>
  <si>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</si>
  <si>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</si>
  <si>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</si>
  <si>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</si>
  <si>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</si>
  <si>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</si>
  <si>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</si>
  <si>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</si>
  <si>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</si>
  <si>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</si>
  <si>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</si>
  <si>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</si>
  <si>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</si>
  <si>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</si>
  <si>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</si>
  <si>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</si>
  <si>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</si>
  <si>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</si>
  <si>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</si>
  <si>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</si>
  <si>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</si>
  <si>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</si>
  <si>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</si>
  <si>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</si>
  <si>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</si>
  <si>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</si>
  <si>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</si>
  <si>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</si>
  <si>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</si>
  <si>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</si>
  <si>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</si>
  <si>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</si>
  <si>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</si>
  <si>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</si>
  <si>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</si>
  <si>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</si>
  <si>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</si>
  <si>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</si>
  <si>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</si>
  <si>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</si>
  <si>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</si>
  <si>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</si>
  <si>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</si>
  <si>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</si>
  <si>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</si>
  <si>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</si>
  <si>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</si>
  <si>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</si>
  <si>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</si>
  <si>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</si>
  <si>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</si>
  <si>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</si>
  <si>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</si>
  <si>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</si>
  <si>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</si>
  <si>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</si>
  <si>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</si>
  <si>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</si>
  <si>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</si>
  <si>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</si>
  <si>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</si>
  <si>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</si>
  <si>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</si>
  <si>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</si>
  <si>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</si>
  <si>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</si>
  <si>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</si>
  <si>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</si>
  <si>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</si>
  <si>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</si>
  <si>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</si>
  <si>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</si>
  <si>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</si>
  <si>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</si>
  <si>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</si>
  <si>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</si>
  <si>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</si>
  <si>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</si>
  <si>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</si>
  <si>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</si>
  <si>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</si>
  <si>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</si>
  <si>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</si>
  <si>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</si>
  <si>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</si>
  <si>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</si>
  <si>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</si>
  <si>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</si>
  <si>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</si>
  <si>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</si>
  <si>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</si>
  <si>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</si>
  <si>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</si>
  <si>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</si>
  <si>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</si>
  <si>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</si>
  <si>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</si>
  <si>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</si>
  <si>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</si>
  <si>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</si>
  <si>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</si>
  <si>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</si>
  <si>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</si>
  <si>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</si>
  <si>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</si>
  <si>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</si>
  <si>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</si>
  <si>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</si>
  <si>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</si>
  <si>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</si>
  <si>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</si>
  <si>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</si>
  <si>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</si>
  <si>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</si>
  <si>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</si>
  <si>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</si>
  <si>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</si>
  <si>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</si>
  <si>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</si>
  <si>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</si>
  <si>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</si>
  <si>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</si>
  <si>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</si>
  <si>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</si>
  <si>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</si>
  <si>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</si>
  <si>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</si>
  <si>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</si>
  <si>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</si>
  <si>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</si>
  <si>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</si>
  <si>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</si>
  <si>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</si>
  <si>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</si>
  <si>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</si>
  <si>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</si>
  <si>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</si>
  <si>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</si>
  <si>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</si>
  <si>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</si>
  <si>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</si>
  <si>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</si>
  <si>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</si>
  <si>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</si>
  <si>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</si>
  <si>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</si>
  <si>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</si>
  <si>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</si>
  <si>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</si>
  <si>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</si>
  <si>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</si>
  <si>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</si>
  <si>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</si>
  <si>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</si>
  <si>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</si>
  <si>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</si>
  <si>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</si>
  <si>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</si>
  <si>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</si>
  <si>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</si>
  <si>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</si>
  <si>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</si>
  <si>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</si>
  <si>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</si>
  <si>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</si>
  <si>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</si>
  <si>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</si>
  <si>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</si>
  <si>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</si>
  <si>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</si>
  <si>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</si>
  <si>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</si>
  <si>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</si>
  <si>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</si>
  <si>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</si>
  <si>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</si>
  <si>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</si>
  <si>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</si>
  <si>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</si>
  <si>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</si>
  <si>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</si>
  <si>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</si>
  <si>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</si>
  <si>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</si>
  <si>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</si>
  <si>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</si>
  <si>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</si>
  <si>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</si>
  <si>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</si>
  <si>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</si>
  <si>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</si>
  <si>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</si>
  <si>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</si>
  <si>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</si>
  <si>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</si>
  <si>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</si>
  <si>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</si>
  <si>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</si>
  <si>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</si>
  <si>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</si>
  <si>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</si>
  <si>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</si>
  <si>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</si>
  <si>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</si>
  <si>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</si>
  <si>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</si>
  <si>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</si>
  <si>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</si>
  <si>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</si>
  <si>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</si>
  <si>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</si>
  <si>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</si>
  <si>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</si>
  <si>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</si>
  <si>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</si>
  <si>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</si>
  <si>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</si>
  <si>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</si>
  <si>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</si>
  <si>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</si>
  <si>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</si>
  <si>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</si>
  <si>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</si>
  <si>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</si>
  <si>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</si>
  <si>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</si>
  <si>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</si>
  <si>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</si>
  <si>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</si>
  <si>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</si>
  <si>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</si>
  <si>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</si>
  <si>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</si>
  <si>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</si>
  <si>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</si>
  <si>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</si>
  <si>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</si>
  <si>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</si>
  <si>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</si>
  <si>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</si>
  <si>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</si>
  <si>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</si>
  <si>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</si>
  <si>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</si>
  <si>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</si>
  <si>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</si>
  <si>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</si>
  <si>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</si>
  <si>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</si>
  <si>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</si>
  <si>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</si>
  <si>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</si>
  <si>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</si>
  <si>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</si>
  <si>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</si>
  <si>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</si>
  <si>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</si>
  <si>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</si>
  <si>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</si>
  <si>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</si>
  <si>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</si>
  <si>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</si>
  <si>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</si>
  <si>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</si>
  <si>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</si>
  <si>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</si>
  <si>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</si>
  <si>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</si>
  <si>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</si>
  <si>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</si>
  <si>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</si>
  <si>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</si>
  <si>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</si>
  <si>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</si>
  <si>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</si>
  <si>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</si>
  <si>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</si>
  <si>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</si>
  <si>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</si>
  <si>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</si>
  <si>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</si>
  <si>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</si>
  <si>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</si>
  <si>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</si>
  <si>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</si>
  <si>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</si>
  <si>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</si>
  <si>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</si>
  <si>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</si>
  <si>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</si>
  <si>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</si>
  <si>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</si>
  <si>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</si>
  <si>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</si>
  <si>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</si>
  <si>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</si>
  <si>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</si>
  <si>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</si>
  <si>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</si>
  <si>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</si>
  <si>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</si>
  <si>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</si>
  <si>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</si>
  <si>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</si>
  <si>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</si>
  <si>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</si>
  <si>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</si>
  <si>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</si>
  <si>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</si>
  <si>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</si>
  <si>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</si>
  <si>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</si>
  <si>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</si>
  <si>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</si>
  <si>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</si>
  <si>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</si>
  <si>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</si>
  <si>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</si>
  <si>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</si>
  <si>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</si>
  <si>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</si>
  <si>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</si>
  <si>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</si>
  <si>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</si>
  <si>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</si>
  <si>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</si>
  <si>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</si>
  <si>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</si>
  <si>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</si>
  <si>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</si>
  <si>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</si>
  <si>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</si>
  <si>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</si>
  <si>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</si>
  <si>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</si>
  <si>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</si>
  <si>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</si>
  <si>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</si>
  <si>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</si>
  <si>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</si>
  <si>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</si>
  <si>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</si>
  <si>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</si>
  <si>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</si>
  <si>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</si>
  <si>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</si>
  <si>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</si>
  <si>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</si>
  <si>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</si>
  <si>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</si>
  <si>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</si>
  <si>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</si>
  <si>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</si>
  <si>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</si>
  <si>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</si>
  <si>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</si>
  <si>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</si>
  <si>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</si>
  <si>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</si>
  <si>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</si>
  <si>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</si>
  <si>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</si>
  <si>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</si>
  <si>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</si>
  <si>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</si>
  <si>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</si>
  <si>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</si>
  <si>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</si>
  <si>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</si>
  <si>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</si>
  <si>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</si>
  <si>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</si>
  <si>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</si>
  <si>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</si>
  <si>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</si>
  <si>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</si>
  <si>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</si>
  <si>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</si>
  <si>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</si>
  <si>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</si>
  <si>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</si>
  <si>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</si>
  <si>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</si>
  <si>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</si>
  <si>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</si>
  <si>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</si>
  <si>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</si>
  <si>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</si>
  <si>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</si>
  <si>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</si>
  <si>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</si>
  <si>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</si>
  <si>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</si>
  <si>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</si>
  <si>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</si>
  <si>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</si>
  <si>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</si>
  <si>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</si>
  <si>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</si>
  <si>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</si>
  <si>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</si>
  <si>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</si>
  <si>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</si>
  <si>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</si>
  <si>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</si>
  <si>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</si>
  <si>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</si>
  <si>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</si>
  <si>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</si>
  <si>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</si>
  <si>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</si>
  <si>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</si>
  <si>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</si>
  <si>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</si>
  <si>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</si>
  <si>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</si>
  <si>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</si>
  <si>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</si>
  <si>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</si>
  <si>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</si>
  <si>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</si>
  <si>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</si>
  <si>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</si>
  <si>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</si>
  <si>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</si>
  <si>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</si>
  <si>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</si>
  <si>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</si>
  <si>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</si>
  <si>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</si>
  <si>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</si>
  <si>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</si>
  <si>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</si>
  <si>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</si>
  <si>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</si>
  <si>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</si>
  <si>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</si>
  <si>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</si>
  <si>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</si>
  <si>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</si>
  <si>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</si>
  <si>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</si>
  <si>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</si>
  <si>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</si>
  <si>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</si>
  <si>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</si>
  <si>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</si>
  <si>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</si>
  <si>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</si>
  <si>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</si>
  <si>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</si>
  <si>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</si>
  <si>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</si>
  <si>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</si>
  <si>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</si>
  <si>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</si>
  <si>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</si>
  <si>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</si>
  <si>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</si>
  <si>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</si>
  <si>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</si>
  <si>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</si>
  <si>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</si>
  <si>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</si>
  <si>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</si>
  <si>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</si>
  <si>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</si>
  <si>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</si>
  <si>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</si>
  <si>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</si>
  <si>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</si>
  <si>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</si>
  <si>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</si>
  <si>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</si>
  <si>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</si>
  <si>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</si>
  <si>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</si>
  <si>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</si>
  <si>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</si>
  <si>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</si>
  <si>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</si>
  <si>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</si>
  <si>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</si>
  <si>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</si>
  <si>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</si>
  <si>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</si>
  <si>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</si>
  <si>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</si>
  <si>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</si>
  <si>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</si>
  <si>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</si>
  <si>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</si>
  <si>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</si>
  <si>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</si>
  <si>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</si>
  <si>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</si>
  <si>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</si>
  <si>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</si>
  <si>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</si>
  <si>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</si>
  <si>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</si>
  <si>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</si>
  <si>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</si>
  <si>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</si>
  <si>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</si>
  <si>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</si>
  <si>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</si>
  <si>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</si>
  <si>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</si>
  <si>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</si>
  <si>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</si>
  <si>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</si>
  <si>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</si>
  <si>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</si>
  <si>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</si>
  <si>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</si>
  <si>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</si>
  <si>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</si>
  <si>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</si>
  <si>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</si>
  <si>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</si>
  <si>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</si>
  <si>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</si>
  <si>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</si>
  <si>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</si>
  <si>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</si>
  <si>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</si>
  <si>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</si>
  <si>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</si>
  <si>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</si>
  <si>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</si>
  <si>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</si>
  <si>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</si>
  <si>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</si>
  <si>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</si>
  <si>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</si>
  <si>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</si>
  <si>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</si>
  <si>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</si>
  <si>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</si>
  <si>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</si>
  <si>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</si>
  <si>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</si>
  <si>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</si>
  <si>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</si>
  <si>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</si>
  <si>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</si>
  <si>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</si>
  <si>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</si>
  <si>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</si>
  <si>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</si>
  <si>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</si>
  <si>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</si>
  <si>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</si>
  <si>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</si>
  <si>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</si>
  <si>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</si>
  <si>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</si>
  <si>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</si>
  <si>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</si>
  <si>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</si>
  <si>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</si>
  <si>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</si>
  <si>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</si>
  <si>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</si>
  <si>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</si>
  <si>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</si>
  <si>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</si>
  <si>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</si>
  <si>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</si>
  <si>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</si>
  <si>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</si>
  <si>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</si>
  <si>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</si>
  <si>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</si>
  <si>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</si>
  <si>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</si>
  <si>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</si>
  <si>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</si>
  <si>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</si>
  <si>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</si>
  <si>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</si>
  <si>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</si>
  <si>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</si>
  <si>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</si>
  <si>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</si>
  <si>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</si>
  <si>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</si>
  <si>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</si>
  <si>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</si>
  <si>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</si>
  <si>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</si>
  <si>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</si>
  <si>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</si>
  <si>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</si>
  <si>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</si>
  <si>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</si>
  <si>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</si>
  <si>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</si>
  <si>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</si>
  <si>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</si>
  <si>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</si>
  <si>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</si>
  <si>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</si>
  <si>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</si>
  <si>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</si>
  <si>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</si>
  <si>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</si>
  <si>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</si>
  <si>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</si>
  <si>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</si>
  <si>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</si>
  <si>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</si>
  <si>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</si>
  <si>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</si>
  <si>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</si>
  <si>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</si>
  <si>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</si>
  <si>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</si>
  <si>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</si>
  <si>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</si>
  <si>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</si>
  <si>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</si>
  <si>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</si>
  <si>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</si>
  <si>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</si>
  <si>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</si>
  <si>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</si>
  <si>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</si>
  <si>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</si>
  <si>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</si>
  <si>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</si>
  <si>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</si>
  <si>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</si>
  <si>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</si>
  <si>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</si>
  <si>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</si>
  <si>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</si>
  <si>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</si>
  <si>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</si>
  <si>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</si>
  <si>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</si>
  <si>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</si>
  <si>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</si>
  <si>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</si>
  <si>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</si>
  <si>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</si>
  <si>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</si>
  <si>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</si>
  <si>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</si>
  <si>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</si>
  <si>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</si>
  <si>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</si>
  <si>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</si>
  <si>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</si>
  <si>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</si>
  <si>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</si>
  <si>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</si>
  <si>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</si>
  <si>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</si>
  <si>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</si>
  <si>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</si>
  <si>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</si>
  <si>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</si>
  <si>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</si>
  <si>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</si>
  <si>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</si>
  <si>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</si>
  <si>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</si>
  <si>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</si>
  <si>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</si>
  <si>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</si>
  <si>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</si>
  <si>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</si>
  <si>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</si>
  <si>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</si>
  <si>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</si>
  <si>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</si>
  <si>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</si>
  <si>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</si>
  <si>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</si>
  <si>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</si>
  <si>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</si>
  <si>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</si>
  <si>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</si>
  <si>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</si>
  <si>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</si>
  <si>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</si>
  <si>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</si>
  <si>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</si>
  <si>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</si>
  <si>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</si>
  <si>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</si>
  <si>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</si>
  <si>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</si>
  <si>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</si>
  <si>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</si>
  <si>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</si>
  <si>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</si>
  <si>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</si>
  <si>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</si>
  <si>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</si>
  <si>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</si>
  <si>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</si>
  <si>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</si>
  <si>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</si>
  <si>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</si>
  <si>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</si>
  <si>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</si>
  <si>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</si>
  <si>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</si>
  <si>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</si>
  <si>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</si>
  <si>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</si>
  <si>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</si>
  <si>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</si>
  <si>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</si>
  <si>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</si>
  <si>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</si>
  <si>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</si>
  <si>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</si>
  <si>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</si>
  <si>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</si>
  <si>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</si>
  <si>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</si>
  <si>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</si>
  <si>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</si>
  <si>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</si>
  <si>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</si>
  <si>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</si>
  <si>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</si>
  <si>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</si>
  <si>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</si>
  <si>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</si>
  <si>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</si>
  <si>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</si>
  <si>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</si>
  <si>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</si>
  <si>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</si>
  <si>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</si>
  <si>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</si>
  <si>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</si>
  <si>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</si>
  <si>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</si>
  <si>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</si>
  <si>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</si>
  <si>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</si>
  <si>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</si>
  <si>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</si>
  <si>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</si>
  <si>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</si>
  <si>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</si>
  <si>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</si>
  <si>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</si>
  <si>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</si>
  <si>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</si>
  <si>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</si>
  <si>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</si>
  <si>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</si>
  <si>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</si>
  <si>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</si>
  <si>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</si>
  <si>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</si>
  <si>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</si>
  <si>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</si>
  <si>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</si>
  <si>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</si>
  <si>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</si>
  <si>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</si>
  <si>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</si>
  <si>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</si>
  <si>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</si>
  <si>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</si>
  <si>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</si>
  <si>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</si>
  <si>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</si>
  <si>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</si>
  <si>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</si>
  <si>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</si>
  <si>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</si>
  <si>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</si>
  <si>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</si>
  <si>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</si>
  <si>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</si>
  <si>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</si>
  <si>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</si>
  <si>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</si>
  <si>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</si>
  <si>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</si>
  <si>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</si>
  <si>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</si>
  <si>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</si>
  <si>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</si>
  <si>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</si>
  <si>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</si>
  <si>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</si>
  <si>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</si>
  <si>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</si>
  <si>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</si>
  <si>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</si>
  <si>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</si>
  <si>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</si>
  <si>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</si>
  <si>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</si>
  <si>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</si>
  <si>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</si>
  <si>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</si>
  <si>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</si>
  <si>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</si>
  <si>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</si>
  <si>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</si>
  <si>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</si>
  <si>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</si>
  <si>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</si>
  <si>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</si>
  <si>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</si>
  <si>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</si>
  <si>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</si>
  <si>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</si>
  <si>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</si>
  <si>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</si>
  <si>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</si>
  <si>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</si>
  <si>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</si>
  <si>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</si>
  <si>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</si>
  <si>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</si>
  <si>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</si>
  <si>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</si>
  <si>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</si>
  <si>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</si>
  <si>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</si>
  <si>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</si>
  <si>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</si>
  <si>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</si>
  <si>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</si>
  <si>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</si>
  <si>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</si>
  <si>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</si>
  <si>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</si>
  <si>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</si>
  <si>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</si>
  <si>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</si>
  <si>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</si>
  <si>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</si>
  <si>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</si>
  <si>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</si>
  <si>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</si>
  <si>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</si>
  <si>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</si>
  <si>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</si>
  <si>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</si>
  <si>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</si>
  <si>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</si>
  <si>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</si>
  <si>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</si>
  <si>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</si>
  <si>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</si>
  <si>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</si>
  <si>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</si>
  <si>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</si>
  <si>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</si>
  <si>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</si>
  <si>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</si>
  <si>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</si>
  <si>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</si>
  <si>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</si>
  <si>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</si>
  <si>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</si>
  <si>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</si>
  <si>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</si>
  <si>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</si>
  <si>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</si>
  <si>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</si>
  <si>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</si>
  <si>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</si>
  <si>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</si>
  <si>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</si>
  <si>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</si>
  <si>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</si>
  <si>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</si>
  <si>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</si>
  <si>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</si>
  <si>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</si>
  <si>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</si>
  <si>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</si>
  <si>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</si>
  <si>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</si>
  <si>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</si>
  <si>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</si>
  <si>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</si>
  <si>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</si>
  <si>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</si>
  <si>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</si>
  <si>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</si>
  <si>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</si>
  <si>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</si>
  <si>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</si>
  <si>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</si>
  <si>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</si>
  <si>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</si>
  <si>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</si>
  <si>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</si>
  <si>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</si>
  <si>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</si>
  <si>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</si>
  <si>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</si>
  <si>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</si>
  <si>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</si>
  <si>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</si>
  <si>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</si>
  <si>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</si>
  <si>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</si>
  <si>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</si>
  <si>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</si>
  <si>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</si>
  <si>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</si>
  <si>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</si>
  <si>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</si>
  <si>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</si>
  <si>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</si>
  <si>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</si>
  <si>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</si>
  <si>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</si>
  <si>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</si>
  <si>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</si>
  <si>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</si>
  <si>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</si>
  <si>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</si>
  <si>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</si>
  <si>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</si>
  <si>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</si>
  <si>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</si>
  <si>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</si>
  <si>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</si>
  <si>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</si>
  <si>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</si>
  <si>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</si>
  <si>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</si>
  <si>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</si>
  <si>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</si>
  <si>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</si>
  <si>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</si>
  <si>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</si>
  <si>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</si>
  <si>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</si>
  <si>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</si>
  <si>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</si>
  <si>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</si>
  <si>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</si>
  <si>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</si>
  <si>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</si>
  <si>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</si>
  <si>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</si>
  <si>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</si>
  <si>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</si>
  <si>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</si>
  <si>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</si>
  <si>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</si>
  <si>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</si>
  <si>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</si>
  <si>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</si>
  <si>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</si>
  <si>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</si>
  <si>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</si>
  <si>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</si>
  <si>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</si>
  <si>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</si>
  <si>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</si>
  <si>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</si>
  <si>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</si>
  <si>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</si>
  <si>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</si>
  <si>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</si>
  <si>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</si>
  <si>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</si>
  <si>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</si>
  <si>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</si>
  <si>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</si>
  <si>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</si>
  <si>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</si>
  <si>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</si>
  <si>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</si>
  <si>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</si>
  <si>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</si>
  <si>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</si>
  <si>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</si>
  <si>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</si>
  <si>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</si>
  <si>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</si>
  <si>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</si>
  <si>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</si>
  <si>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</si>
  <si>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</si>
  <si>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</si>
  <si>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</si>
  <si>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</si>
  <si>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</si>
  <si>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</si>
  <si>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</si>
  <si>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</si>
  <si>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</si>
  <si>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</si>
  <si>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</si>
  <si>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</si>
  <si>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</si>
  <si>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</si>
  <si>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</si>
  <si>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</si>
  <si>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</si>
  <si>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</si>
  <si>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</si>
  <si>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</si>
  <si>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</si>
  <si>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</si>
  <si>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</si>
  <si>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</si>
  <si>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</si>
  <si>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</si>
  <si>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</si>
  <si>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</si>
  <si>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</si>
  <si>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</si>
  <si>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</si>
  <si>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</si>
  <si>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</si>
  <si>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</si>
  <si>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</si>
  <si>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</si>
  <si>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</si>
  <si>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</si>
  <si>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</si>
  <si>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</si>
  <si>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</si>
  <si>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</si>
  <si>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</si>
  <si>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</si>
  <si>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</si>
  <si>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</si>
  <si>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</si>
  <si>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</si>
  <si>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</si>
  <si>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</si>
  <si>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</si>
  <si>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</si>
  <si>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</si>
  <si>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</si>
  <si>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</si>
  <si>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</si>
  <si>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</si>
  <si>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</si>
  <si>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</si>
  <si>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</si>
  <si>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</si>
  <si>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</si>
  <si>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</si>
  <si>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</si>
  <si>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</si>
  <si>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</si>
  <si>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</si>
  <si>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</si>
  <si>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</si>
  <si>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</si>
  <si>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</si>
  <si>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</si>
  <si>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</si>
  <si>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</si>
  <si>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</si>
  <si>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</si>
  <si>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</si>
  <si>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</si>
  <si>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</si>
  <si>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</si>
  <si>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</si>
  <si>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</si>
  <si>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</si>
  <si>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</si>
  <si>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</si>
  <si>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</si>
  <si>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</si>
  <si>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</si>
  <si>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</si>
  <si>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</si>
  <si>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</si>
  <si>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</si>
  <si>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</si>
  <si>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</si>
  <si>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</si>
  <si>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</si>
  <si>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</si>
  <si>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</si>
  <si>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</si>
  <si>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</si>
  <si>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</si>
  <si>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</si>
  <si>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</si>
  <si>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</si>
  <si>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</si>
  <si>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</si>
  <si>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</si>
  <si>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</si>
  <si>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</si>
  <si>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</si>
  <si>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</si>
  <si>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</si>
  <si>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</si>
  <si>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</si>
  <si>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</si>
  <si>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</si>
  <si>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</si>
  <si>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</si>
  <si>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</si>
  <si>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</si>
  <si>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</si>
  <si>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</si>
  <si>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</si>
  <si>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</si>
  <si>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</si>
  <si>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</si>
  <si>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</si>
  <si>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</si>
  <si>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</si>
  <si>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</si>
  <si>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</si>
  <si>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</si>
  <si>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</si>
  <si>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</si>
  <si>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</si>
  <si>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</si>
  <si>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</si>
  <si>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</si>
  <si>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</si>
  <si>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</si>
  <si>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</si>
  <si>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</si>
  <si>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</si>
  <si>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</si>
  <si>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</si>
  <si>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</si>
  <si>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</si>
  <si>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</si>
  <si>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</si>
  <si>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</si>
  <si>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</si>
  <si>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</si>
  <si>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</si>
  <si>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</si>
  <si>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</si>
  <si>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</si>
  <si>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</si>
  <si>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</si>
  <si>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</si>
  <si>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</si>
  <si>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</si>
  <si>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</si>
  <si>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</si>
  <si>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</si>
  <si>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</si>
  <si>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</si>
  <si>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</si>
  <si>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</si>
  <si>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</si>
  <si>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</si>
  <si>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</si>
  <si>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</si>
  <si>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</si>
  <si>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</si>
  <si>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</si>
  <si>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</si>
  <si>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</si>
  <si>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</si>
  <si>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</si>
  <si>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</si>
  <si>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</si>
  <si>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</si>
  <si>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</si>
  <si>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</si>
  <si>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</si>
  <si>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</si>
  <si>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</si>
  <si>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</si>
  <si>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</si>
  <si>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</si>
  <si>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</si>
  <si>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</si>
  <si>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</si>
  <si>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</si>
  <si>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</si>
  <si>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</si>
  <si>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</si>
  <si>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</si>
  <si>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</si>
  <si>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</si>
  <si>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</si>
  <si>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</si>
  <si>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</si>
  <si>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</si>
  <si>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</si>
  <si>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</si>
  <si>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</si>
  <si>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</si>
  <si>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</si>
  <si>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</si>
  <si>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</si>
  <si>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</si>
  <si>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</si>
  <si>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</si>
  <si>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</si>
  <si>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</si>
  <si>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</si>
  <si>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</si>
  <si>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</si>
  <si>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</si>
  <si>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</si>
  <si>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</si>
  <si>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</si>
  <si>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</si>
  <si>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</si>
  <si>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</si>
  <si>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</si>
  <si>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</si>
  <si>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</si>
  <si>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</si>
  <si>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</si>
  <si>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</si>
  <si>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</si>
  <si>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</si>
  <si>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</si>
  <si>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</si>
  <si>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</si>
  <si>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</si>
  <si>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</si>
  <si>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</si>
  <si>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</si>
  <si>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</si>
  <si>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</si>
  <si>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</si>
  <si>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</si>
  <si>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</si>
  <si>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</si>
  <si>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</si>
  <si>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</si>
  <si>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</si>
  <si>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</si>
  <si>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</si>
  <si>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</si>
  <si>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</si>
  <si>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</si>
  <si>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</si>
  <si>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</si>
  <si>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</si>
  <si>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</si>
  <si>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</si>
  <si>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</si>
  <si>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</si>
  <si>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</si>
  <si>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</si>
  <si>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</si>
  <si>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</si>
  <si>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</si>
  <si>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</si>
  <si>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</si>
  <si>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</si>
  <si>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</si>
  <si>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</si>
  <si>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</si>
  <si>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</si>
  <si>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</si>
  <si>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</si>
  <si>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</si>
  <si>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</si>
  <si>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</si>
  <si>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</si>
  <si>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</si>
  <si>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</si>
  <si>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</si>
  <si>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</si>
  <si>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</si>
  <si>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</si>
  <si>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</si>
  <si>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</si>
  <si>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</si>
  <si>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</si>
  <si>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</si>
  <si>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</si>
  <si>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</si>
  <si>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</si>
  <si>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</si>
  <si>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</si>
  <si>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</si>
  <si>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</si>
  <si>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</si>
  <si>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</si>
  <si>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</si>
  <si>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</si>
  <si>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</si>
  <si>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</si>
  <si>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</si>
  <si>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</si>
  <si>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</si>
  <si>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</si>
  <si>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</si>
  <si>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</si>
  <si>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</si>
  <si>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</si>
  <si>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</si>
  <si>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</si>
  <si>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</si>
  <si>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</si>
  <si>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</si>
  <si>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</si>
  <si>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</si>
  <si>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</si>
  <si>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</si>
  <si>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</si>
  <si>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</si>
  <si>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</si>
  <si>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</si>
  <si>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</si>
  <si>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</si>
  <si>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</si>
  <si>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</si>
  <si>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</si>
  <si>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</si>
  <si>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</si>
  <si>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</si>
  <si>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</si>
  <si>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</si>
  <si>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</si>
  <si>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</si>
  <si>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</si>
  <si>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</si>
  <si>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</si>
  <si>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</si>
  <si>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</si>
  <si>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</si>
  <si>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</si>
  <si>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</si>
  <si>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</si>
  <si>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</si>
  <si>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</si>
  <si>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</si>
  <si>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</si>
  <si>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</si>
  <si>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</si>
  <si>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</si>
  <si>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</si>
  <si>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</si>
  <si>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</si>
  <si>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</si>
  <si>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</si>
  <si>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</si>
  <si>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</si>
  <si>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</si>
  <si>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</si>
  <si>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</si>
  <si>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</si>
  <si>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</si>
  <si>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</si>
  <si>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</si>
  <si>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</si>
  <si>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</si>
  <si>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</si>
  <si>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</si>
  <si>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</si>
  <si>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</si>
  <si>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</si>
  <si>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</si>
  <si>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</si>
  <si>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</si>
  <si>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</si>
  <si>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</si>
  <si>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</si>
  <si>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</si>
  <si>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</si>
  <si>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</si>
  <si>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</si>
  <si>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</si>
  <si>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</si>
  <si>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</si>
  <si>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</si>
  <si>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</si>
  <si>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</si>
  <si>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</si>
  <si>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</si>
  <si>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</si>
  <si>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</si>
  <si>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</si>
  <si>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</si>
  <si>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</si>
  <si>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</si>
  <si>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</si>
  <si>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</si>
  <si>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</si>
  <si>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</si>
  <si>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</si>
  <si>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</si>
  <si>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</si>
  <si>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</si>
  <si>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</si>
  <si>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</si>
  <si>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</si>
  <si>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</si>
  <si>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</si>
  <si>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</si>
  <si>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</si>
  <si>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</si>
  <si>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</si>
  <si>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</si>
  <si>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</si>
  <si>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</si>
  <si>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</si>
  <si>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</si>
  <si>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</si>
  <si>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</si>
  <si>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</si>
  <si>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</si>
  <si>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</si>
  <si>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</si>
  <si>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</si>
  <si>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</si>
  <si>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</si>
  <si>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</si>
  <si>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</si>
  <si>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</si>
  <si>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</si>
  <si>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</si>
  <si>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</si>
  <si>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</si>
  <si>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</si>
  <si>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</si>
  <si>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</si>
  <si>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</si>
  <si>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</si>
  <si>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</si>
  <si>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</si>
  <si>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</si>
  <si>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</si>
  <si>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</si>
  <si>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</si>
  <si>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</si>
  <si>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</si>
  <si>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</si>
  <si>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</si>
  <si>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</si>
  <si>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</si>
  <si>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</si>
  <si>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</si>
  <si>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</si>
  <si>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</si>
  <si>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</si>
  <si>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</si>
  <si>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</si>
  <si>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</si>
  <si>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</si>
  <si>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</si>
  <si>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</si>
  <si>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</si>
  <si>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</si>
  <si>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</si>
  <si>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</si>
  <si>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</si>
  <si>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</si>
  <si>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</si>
  <si>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</si>
  <si>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</si>
  <si>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</si>
  <si>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</si>
  <si>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</si>
  <si>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</si>
  <si>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</si>
  <si>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</si>
  <si>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</si>
  <si>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</si>
  <si>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</si>
  <si>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</si>
  <si>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</si>
  <si>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</si>
  <si>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</si>
  <si>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</si>
  <si>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</si>
  <si>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</si>
  <si>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</si>
  <si>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</si>
  <si>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</si>
  <si>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</si>
  <si>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</si>
  <si>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</si>
  <si>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</si>
  <si>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</si>
  <si>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</si>
  <si>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</si>
  <si>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</si>
  <si>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</si>
  <si>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</si>
  <si>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</si>
  <si>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</si>
  <si>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</si>
  <si>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</si>
  <si>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</si>
  <si>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</si>
  <si>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</si>
  <si>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</si>
  <si>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</si>
  <si>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</si>
  <si>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</si>
  <si>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</si>
  <si>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</si>
  <si>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</si>
  <si>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</si>
  <si>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</si>
  <si>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</si>
  <si>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</si>
  <si>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</si>
  <si>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</si>
  <si>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</si>
  <si>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</si>
  <si>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</si>
  <si>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</si>
  <si>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</si>
  <si>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</si>
  <si>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</si>
  <si>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</si>
  <si>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</si>
  <si>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</si>
  <si>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</si>
  <si>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</si>
  <si>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</si>
  <si>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</si>
  <si>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</si>
  <si>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</si>
  <si>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</si>
  <si>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</si>
  <si>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</si>
  <si>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</si>
  <si>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</si>
  <si>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</si>
  <si>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</si>
  <si>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</si>
  <si>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</si>
  <si>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</si>
  <si>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</si>
  <si>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</si>
  <si>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</si>
  <si>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</si>
  <si>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</si>
  <si>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</si>
  <si>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</si>
  <si>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</si>
  <si>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</si>
  <si>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</si>
  <si>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</si>
  <si>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</si>
  <si>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</si>
  <si>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</si>
  <si>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</si>
  <si>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</si>
  <si>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</si>
  <si>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</si>
  <si>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</si>
  <si>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</si>
  <si>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</si>
  <si>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</si>
  <si>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</si>
  <si>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</si>
  <si>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</si>
  <si>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</si>
  <si>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</si>
  <si>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</si>
  <si>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</si>
  <si>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</si>
  <si>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</si>
  <si>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</si>
  <si>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</si>
  <si>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</si>
  <si>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</si>
  <si>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</si>
  <si>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</si>
  <si>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</si>
  <si>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</si>
  <si>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</si>
  <si>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</si>
  <si>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</si>
  <si>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</si>
  <si>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</si>
  <si>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</si>
  <si>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</si>
  <si>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</si>
  <si>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</si>
  <si>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</si>
  <si>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</si>
  <si>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</si>
  <si>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</si>
  <si>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</si>
  <si>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</si>
  <si>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</si>
  <si>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</si>
  <si>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</si>
  <si>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</si>
  <si>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</si>
  <si>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</si>
  <si>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</si>
  <si>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</si>
  <si>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</si>
  <si>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</si>
  <si>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</si>
  <si>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</si>
  <si>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</si>
  <si>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</si>
  <si>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</si>
  <si>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</si>
  <si>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</si>
  <si>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</si>
  <si>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</si>
  <si>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</si>
  <si>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</si>
  <si>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</si>
  <si>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</si>
  <si>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</si>
  <si>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</si>
  <si>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</si>
  <si>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</si>
  <si>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</si>
  <si>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</si>
  <si>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</si>
  <si>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</si>
  <si>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</si>
  <si>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</si>
  <si>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</si>
  <si>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</si>
  <si>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</si>
  <si>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</si>
  <si>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</si>
  <si>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</si>
  <si>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</si>
  <si>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</si>
  <si>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</si>
  <si>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</si>
  <si>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</si>
  <si>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</si>
  <si>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</si>
  <si>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</si>
  <si>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</si>
  <si>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</si>
  <si>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</si>
  <si>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</si>
  <si>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</si>
  <si>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</si>
  <si>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</si>
  <si>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</si>
  <si>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</si>
  <si>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</si>
  <si>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</si>
  <si>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</si>
  <si>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</si>
  <si>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</si>
  <si>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</si>
  <si>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</si>
  <si>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</si>
  <si>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</si>
  <si>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</si>
  <si>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</si>
  <si>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</si>
  <si>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</si>
  <si>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</si>
  <si>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</si>
  <si>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</si>
  <si>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</si>
  <si>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</si>
  <si>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</si>
  <si>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</si>
  <si>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</si>
  <si>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</si>
  <si>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</si>
  <si>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</si>
  <si>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</si>
  <si>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</si>
  <si>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</si>
  <si>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</si>
  <si>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</si>
  <si>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</si>
  <si>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</si>
  <si>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</si>
  <si>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</si>
  <si>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</si>
  <si>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</si>
  <si>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</si>
  <si>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</si>
  <si>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</si>
  <si>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</si>
  <si>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</si>
  <si>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</si>
  <si>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</si>
  <si>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</si>
  <si>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</si>
  <si>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</si>
  <si>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</si>
  <si>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</si>
  <si>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</si>
  <si>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</si>
  <si>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</si>
  <si>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</si>
  <si>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</si>
  <si>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</si>
  <si>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</si>
  <si>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</si>
  <si>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</si>
  <si>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</si>
  <si>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</si>
  <si>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</si>
  <si>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</si>
  <si>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</si>
  <si>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</si>
  <si>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</si>
  <si>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</si>
  <si>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</si>
  <si>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</si>
  <si>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</si>
  <si>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</si>
  <si>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</si>
  <si>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</si>
  <si>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</si>
  <si>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</si>
  <si>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</si>
  <si>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</si>
  <si>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</si>
  <si>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</si>
  <si>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</si>
  <si>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</si>
  <si>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</si>
  <si>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</si>
  <si>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</si>
  <si>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</si>
  <si>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</si>
  <si>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</si>
  <si>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</si>
  <si>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</si>
  <si>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</si>
  <si>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</si>
  <si>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</si>
  <si>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</si>
  <si>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</si>
  <si>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</si>
  <si>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</si>
  <si>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</si>
  <si>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</si>
  <si>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</si>
  <si>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</si>
  <si>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</si>
  <si>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</si>
  <si>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</si>
  <si>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</si>
  <si>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</si>
  <si>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</si>
  <si>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</si>
  <si>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</si>
  <si>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</si>
  <si>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</si>
  <si>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</si>
  <si>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</si>
  <si>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</si>
  <si>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</si>
  <si>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</si>
  <si>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</si>
  <si>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</si>
  <si>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</si>
  <si>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</si>
  <si>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</si>
  <si>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</si>
  <si>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</si>
  <si>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</si>
  <si>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</si>
  <si>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</si>
  <si>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</si>
  <si>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</si>
  <si>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</si>
  <si>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</si>
  <si>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</si>
  <si>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</si>
  <si>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</si>
  <si>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</si>
  <si>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</si>
  <si>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</si>
  <si>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</si>
  <si>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</si>
  <si>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</si>
  <si>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</si>
  <si>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</si>
  <si>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</si>
  <si>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</si>
  <si>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</si>
  <si>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</si>
  <si>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</si>
  <si>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</si>
  <si>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</si>
  <si>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</si>
  <si>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</si>
  <si>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</si>
  <si>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</si>
  <si>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</si>
  <si>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</si>
  <si>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</si>
  <si>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</si>
  <si>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</si>
  <si>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</si>
  <si>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</si>
  <si>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</si>
  <si>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</si>
  <si>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</si>
  <si>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</si>
  <si>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</si>
  <si>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</si>
  <si>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</si>
  <si>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</si>
  <si>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</si>
  <si>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</si>
  <si>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</si>
  <si>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</si>
  <si>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</si>
  <si>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</si>
  <si>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</si>
  <si>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</si>
  <si>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</si>
  <si>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</si>
  <si>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</si>
  <si>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</si>
  <si>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</si>
  <si>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</si>
  <si>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</si>
  <si>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</si>
  <si>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</si>
  <si>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</si>
  <si>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</si>
  <si>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</si>
  <si>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</si>
  <si>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</si>
  <si>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</si>
  <si>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</si>
  <si>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</si>
  <si>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</si>
  <si>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</si>
  <si>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</si>
  <si>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</si>
  <si>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</si>
  <si>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</si>
  <si>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</si>
  <si>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</si>
  <si>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</si>
  <si>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</si>
  <si>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</si>
  <si>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</si>
  <si>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</si>
  <si>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</si>
  <si>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</si>
  <si>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</si>
  <si>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</si>
  <si>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</si>
  <si>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</si>
  <si>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</si>
  <si>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</si>
  <si>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</si>
  <si>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</si>
  <si>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</si>
  <si>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</si>
  <si>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</si>
  <si>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</si>
  <si>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</si>
  <si>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</si>
  <si>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</si>
  <si>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</si>
  <si>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</si>
  <si>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</si>
  <si>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</si>
  <si>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</si>
  <si>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</si>
  <si>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</si>
  <si>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</si>
  <si>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</si>
  <si>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</si>
  <si>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</si>
  <si>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</si>
  <si>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</si>
  <si>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</si>
  <si>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</si>
  <si>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</si>
  <si>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</si>
  <si>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</si>
  <si>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</si>
  <si>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</si>
  <si>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</si>
  <si>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</si>
  <si>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</si>
  <si>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</si>
  <si>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</si>
  <si>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</si>
  <si>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</si>
  <si>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</si>
  <si>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</si>
  <si>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</si>
  <si>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</si>
  <si>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</si>
  <si>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</si>
  <si>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</si>
  <si>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</si>
  <si>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</si>
  <si>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</si>
  <si>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</si>
  <si>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</si>
  <si>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</si>
  <si>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</si>
  <si>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</si>
  <si>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</si>
  <si>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</si>
  <si>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</si>
  <si>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</si>
  <si>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</si>
  <si>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</si>
  <si>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</si>
  <si>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</si>
  <si>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</si>
  <si>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</si>
  <si>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</si>
  <si>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</si>
  <si>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</si>
  <si>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</si>
  <si>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</si>
  <si>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</si>
  <si>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</si>
  <si>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</si>
  <si>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</si>
  <si>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</si>
  <si>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</si>
  <si>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</si>
  <si>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</si>
  <si>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</si>
  <si>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</si>
  <si>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</si>
  <si>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</si>
  <si>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</si>
  <si>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</si>
  <si>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</si>
  <si>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</si>
  <si>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</si>
  <si>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</si>
  <si>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</si>
  <si>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</si>
  <si>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</si>
  <si>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</si>
  <si>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</si>
  <si>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</si>
  <si>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</si>
  <si>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</si>
  <si>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</si>
  <si>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</si>
  <si>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</si>
  <si>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</si>
  <si>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</si>
  <si>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</si>
  <si>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</si>
  <si>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</si>
  <si>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</si>
  <si>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</si>
  <si>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</si>
  <si>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</si>
  <si>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</si>
  <si>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</si>
  <si>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</si>
  <si>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</si>
  <si>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</si>
  <si>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</si>
  <si>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</si>
  <si>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</si>
  <si>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</si>
  <si>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</si>
  <si>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</si>
  <si>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</si>
  <si>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</si>
  <si>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</si>
  <si>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</si>
  <si>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</si>
  <si>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</si>
  <si>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</si>
  <si>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</si>
  <si>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</si>
  <si>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</si>
  <si>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</si>
  <si>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</si>
  <si>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</si>
  <si>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</si>
  <si>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</si>
  <si>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</si>
  <si>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</si>
  <si>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</si>
  <si>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</si>
  <si>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</si>
  <si>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</si>
  <si>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</si>
  <si>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</si>
  <si>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</si>
  <si>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</si>
  <si>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</si>
  <si>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</si>
  <si>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</si>
  <si>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</si>
  <si>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</si>
  <si>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</si>
  <si>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</si>
  <si>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</si>
  <si>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</si>
  <si>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</si>
  <si>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</si>
  <si>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</si>
  <si>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</si>
  <si>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</si>
  <si>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</si>
  <si>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</si>
  <si>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</si>
  <si>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</si>
  <si>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</si>
  <si>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</si>
  <si>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</si>
  <si>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</si>
  <si>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</si>
  <si>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</si>
  <si>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</si>
  <si>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</si>
  <si>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</si>
  <si>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</si>
  <si>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</si>
  <si>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</si>
  <si>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</si>
  <si>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</si>
  <si>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</si>
  <si>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</si>
  <si>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</si>
  <si>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</si>
  <si>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</si>
  <si>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</si>
  <si>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</si>
  <si>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</si>
  <si>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</si>
  <si>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</si>
  <si>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</si>
  <si>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</si>
  <si>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</si>
  <si>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</si>
  <si>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</si>
  <si>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</si>
  <si>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</si>
  <si>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</si>
  <si>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</si>
  <si>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</si>
  <si>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</si>
  <si>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</si>
  <si>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</si>
  <si>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</si>
  <si>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</si>
  <si>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</si>
  <si>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</si>
  <si>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</si>
  <si>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</si>
  <si>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</si>
  <si>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</si>
  <si>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</si>
  <si>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</si>
  <si>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</si>
  <si>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</si>
  <si>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</si>
  <si>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</si>
  <si>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</si>
  <si>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</si>
  <si>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</si>
  <si>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</si>
  <si>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</si>
  <si>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</si>
  <si>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</si>
  <si>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</si>
  <si>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</si>
  <si>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</si>
  <si>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</si>
  <si>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</si>
  <si>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</si>
  <si>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</si>
  <si>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</si>
  <si>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</si>
  <si>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</si>
  <si>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</si>
  <si>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</si>
  <si>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</si>
  <si>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</si>
  <si>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</si>
  <si>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</si>
  <si>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</si>
  <si>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</si>
  <si>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</si>
  <si>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</si>
  <si>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</si>
  <si>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</si>
  <si>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</si>
  <si>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</si>
  <si>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</si>
  <si>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</si>
  <si>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</si>
  <si>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</si>
  <si>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</si>
  <si>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</si>
  <si>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</si>
  <si>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</si>
  <si>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</si>
  <si>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</si>
  <si>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</si>
  <si>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</si>
  <si>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</si>
  <si>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</si>
  <si>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</si>
  <si>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</si>
  <si>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</si>
  <si>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</si>
  <si>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</si>
  <si>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</si>
  <si>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</si>
  <si>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</si>
  <si>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</si>
  <si>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</si>
  <si>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</si>
  <si>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</si>
  <si>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</si>
  <si>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</si>
  <si>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</si>
  <si>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</si>
  <si>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</si>
  <si>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</si>
  <si>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</si>
  <si>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</si>
  <si>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</si>
  <si>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</si>
  <si>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</si>
  <si>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</si>
  <si>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</si>
  <si>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</si>
  <si>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</si>
  <si>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</si>
  <si>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</si>
  <si>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</si>
  <si>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</si>
  <si>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</si>
  <si>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</si>
  <si>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</si>
  <si>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</si>
  <si>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</si>
  <si>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</si>
  <si>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</si>
  <si>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</si>
  <si>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</si>
  <si>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</si>
  <si>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</si>
  <si>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</si>
  <si>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</si>
  <si>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</si>
  <si>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</si>
  <si>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</si>
  <si>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</si>
  <si>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</si>
  <si>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</si>
  <si>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</si>
  <si>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</si>
  <si>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</si>
  <si>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</si>
  <si>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</si>
  <si>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</si>
  <si>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</si>
  <si>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</si>
  <si>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</si>
  <si>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</si>
  <si>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</si>
  <si>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</si>
  <si>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</si>
  <si>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</si>
  <si>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</si>
  <si>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</si>
  <si>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</si>
  <si>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</si>
  <si>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</si>
  <si>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</si>
  <si>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</si>
  <si>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</si>
  <si>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</si>
  <si>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</si>
  <si>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</si>
  <si>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</si>
  <si>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</si>
  <si>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</si>
  <si>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</si>
  <si>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</si>
  <si>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</si>
  <si>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</si>
  <si>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</si>
  <si>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</si>
  <si>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</si>
  <si>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</si>
  <si>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</si>
  <si>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</si>
  <si>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</si>
  <si>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</si>
  <si>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</si>
  <si>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</si>
  <si>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</si>
  <si>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</si>
  <si>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</si>
  <si>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</si>
  <si>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</si>
  <si>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</si>
  <si>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</si>
  <si>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</si>
  <si>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</si>
  <si>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</si>
  <si>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</si>
  <si>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</si>
  <si>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</si>
  <si>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</si>
  <si>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</si>
  <si>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</si>
  <si>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</si>
  <si>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</si>
  <si>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</si>
  <si>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</si>
  <si>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</si>
  <si>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</si>
  <si>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</si>
  <si>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</si>
  <si>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</si>
  <si>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</si>
  <si>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</si>
  <si>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</si>
  <si>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</si>
  <si>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</si>
  <si>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</si>
  <si>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</si>
  <si>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</si>
  <si>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</si>
  <si>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</si>
  <si>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</si>
  <si>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</si>
  <si>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</si>
  <si>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</si>
  <si>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</si>
  <si>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</si>
  <si>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</si>
  <si>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</si>
  <si>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</si>
  <si>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</si>
  <si>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</si>
  <si>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</si>
  <si>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</si>
  <si>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</si>
  <si>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</si>
  <si>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</si>
  <si>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</si>
  <si>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</si>
  <si>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</si>
  <si>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</si>
  <si>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</si>
  <si>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</si>
  <si>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</si>
  <si>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</si>
  <si>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</si>
  <si>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</si>
  <si>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</si>
  <si>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</si>
  <si>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</si>
  <si>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</si>
  <si>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</si>
  <si>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</si>
  <si>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</si>
  <si>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</si>
  <si>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</si>
  <si>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</si>
  <si>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</si>
  <si>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</si>
  <si>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</si>
  <si>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</si>
  <si>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</si>
  <si>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</si>
  <si>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</si>
  <si>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</si>
  <si>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</si>
  <si>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</si>
  <si>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</si>
  <si>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</si>
  <si>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</si>
  <si>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</si>
  <si>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</si>
  <si>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</si>
  <si>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</si>
  <si>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</si>
  <si>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</si>
  <si>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</si>
  <si>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</si>
  <si>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</si>
  <si>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</si>
  <si>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</si>
  <si>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</si>
  <si>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</si>
  <si>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</si>
  <si>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</si>
  <si>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</si>
  <si>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</si>
  <si>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</si>
  <si>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</si>
  <si>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</si>
  <si>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</si>
  <si>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</si>
  <si>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</si>
  <si>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</si>
  <si>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</si>
  <si>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</si>
  <si>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</si>
  <si>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</si>
  <si>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</si>
  <si>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</si>
  <si>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</si>
  <si>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</si>
  <si>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</si>
  <si>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</si>
  <si>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</si>
  <si>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</si>
  <si>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</si>
  <si>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</si>
  <si>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</si>
  <si>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</si>
  <si>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</si>
  <si>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</si>
  <si>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</si>
  <si>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</si>
  <si>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</si>
  <si>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</si>
  <si>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</si>
  <si>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</si>
  <si>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</si>
  <si>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</si>
  <si>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</si>
  <si>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</si>
  <si>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</si>
  <si>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</si>
  <si>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</si>
  <si>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</si>
  <si>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</si>
  <si>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</si>
  <si>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</si>
  <si>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</si>
  <si>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</si>
  <si>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</si>
  <si>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</si>
  <si>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</si>
  <si>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</si>
  <si>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</si>
  <si>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</si>
  <si>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</si>
  <si>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</si>
  <si>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</si>
  <si>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</si>
  <si>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</si>
  <si>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</si>
  <si>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</si>
  <si>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</si>
  <si>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</si>
  <si>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</si>
  <si>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</si>
  <si>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</si>
  <si>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</si>
  <si>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</si>
  <si>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</si>
  <si>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</si>
  <si>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</si>
  <si>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</si>
  <si>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</si>
  <si>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</si>
  <si>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</si>
  <si>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</si>
  <si>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</si>
  <si>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</si>
  <si>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</si>
  <si>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</si>
  <si>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</si>
  <si>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</si>
  <si>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</si>
  <si>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</si>
  <si>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</si>
  <si>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</si>
  <si>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</si>
  <si>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</si>
  <si>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</si>
  <si>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</si>
  <si>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</si>
  <si>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</si>
  <si>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</si>
  <si>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</si>
  <si>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</si>
  <si>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</si>
  <si>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</si>
  <si>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</si>
  <si>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</si>
  <si>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</si>
  <si>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</si>
  <si>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</si>
  <si>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</si>
  <si>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</si>
  <si>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</si>
  <si>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</si>
  <si>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</si>
  <si>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</si>
  <si>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</si>
  <si>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</si>
  <si>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</si>
  <si>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</si>
  <si>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</si>
  <si>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</si>
  <si>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</si>
  <si>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</si>
  <si>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</si>
  <si>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</si>
  <si>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</si>
  <si>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</si>
  <si>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</si>
  <si>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</si>
  <si>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</si>
  <si>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</si>
  <si>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</si>
  <si>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</si>
  <si>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</si>
  <si>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</si>
  <si>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</si>
  <si>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</si>
  <si>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</si>
  <si>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</si>
  <si>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</si>
  <si>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</si>
  <si>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</si>
  <si>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</si>
  <si>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</si>
  <si>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</si>
  <si>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</si>
  <si>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</si>
  <si>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</si>
  <si>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</si>
  <si>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</si>
  <si>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</si>
  <si>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</si>
  <si>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</si>
  <si>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</si>
  <si>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</si>
  <si>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</si>
  <si>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</si>
  <si>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</si>
  <si>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</si>
  <si>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</si>
  <si>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</si>
  <si>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</si>
  <si>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</si>
  <si>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</si>
  <si>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</si>
  <si>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</si>
  <si>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</si>
  <si>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</si>
  <si>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</si>
  <si>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</si>
  <si>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</si>
  <si>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</si>
  <si>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</si>
  <si>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</si>
  <si>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</si>
  <si>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</si>
  <si>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</si>
  <si>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</si>
  <si>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</si>
  <si>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</si>
  <si>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</si>
  <si>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</si>
  <si>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</si>
  <si>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</si>
  <si>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</si>
  <si>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</si>
  <si>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</si>
  <si>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</si>
  <si>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</si>
  <si>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</si>
  <si>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</si>
  <si>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</si>
  <si>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</si>
  <si>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</si>
  <si>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</si>
  <si>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</si>
  <si>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</si>
  <si>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</si>
  <si>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</si>
  <si>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</si>
  <si>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</si>
  <si>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</si>
  <si>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</si>
  <si>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</si>
  <si>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</si>
  <si>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</si>
  <si>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</si>
  <si>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</si>
  <si>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</si>
  <si>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</si>
  <si>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</si>
  <si>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</si>
  <si>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</si>
  <si>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</si>
  <si>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</si>
  <si>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</si>
  <si>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</si>
  <si>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</si>
  <si>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</si>
  <si>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</si>
  <si>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</si>
  <si>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</si>
  <si>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</si>
  <si>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</si>
  <si>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</si>
  <si>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</si>
  <si>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</si>
  <si>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</si>
  <si>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</si>
  <si>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</si>
  <si>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</si>
  <si>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</si>
  <si>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</si>
  <si>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</si>
  <si>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</si>
  <si>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</si>
  <si>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</si>
  <si>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</si>
  <si>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</si>
  <si>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</si>
  <si>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</si>
  <si>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</si>
  <si>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</si>
  <si>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</si>
  <si>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</si>
  <si>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</si>
  <si>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</si>
  <si>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</si>
  <si>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</si>
  <si>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</si>
  <si>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</si>
  <si>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</si>
  <si>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</si>
  <si>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</si>
  <si>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</si>
  <si>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</si>
  <si>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</si>
  <si>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</si>
  <si>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</si>
  <si>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</si>
  <si>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</si>
  <si>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</si>
  <si>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</si>
  <si>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</si>
  <si>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</si>
  <si>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</si>
  <si>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</si>
  <si>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</si>
  <si>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</si>
  <si>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</si>
  <si>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</si>
  <si>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</si>
  <si>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</si>
  <si>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</si>
  <si>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</si>
  <si>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</si>
  <si>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</si>
  <si>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</si>
  <si>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</si>
  <si>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</si>
  <si>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</si>
  <si>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</si>
  <si>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</si>
  <si>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</si>
  <si>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</si>
  <si>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</si>
  <si>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</si>
  <si>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</si>
  <si>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</si>
  <si>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</si>
  <si>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</si>
  <si>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</si>
  <si>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</si>
  <si>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</si>
  <si>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</si>
  <si>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</si>
  <si>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</si>
  <si>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</si>
  <si>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</si>
  <si>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</si>
  <si>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</si>
  <si>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</si>
  <si>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</si>
  <si>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</si>
  <si>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</si>
  <si>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</si>
  <si>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</si>
  <si>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</si>
  <si>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</si>
  <si>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</si>
  <si>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</si>
  <si>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</si>
  <si>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</si>
  <si>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</si>
  <si>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</si>
  <si>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</si>
  <si>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</si>
  <si>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</si>
  <si>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</si>
  <si>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</si>
  <si>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</si>
  <si>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</si>
  <si>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</si>
  <si>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</si>
  <si>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</si>
  <si>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</si>
  <si>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</si>
  <si>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</si>
  <si>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</si>
  <si>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</si>
  <si>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</si>
  <si>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</si>
  <si>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</si>
  <si>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</si>
  <si>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</si>
  <si>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</si>
  <si>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</si>
  <si>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</si>
  <si>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</si>
  <si>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</si>
  <si>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</si>
  <si>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</si>
  <si>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</si>
  <si>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</si>
  <si>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</si>
  <si>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</si>
  <si>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</si>
  <si>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</si>
  <si>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</si>
  <si>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</si>
  <si>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</si>
  <si>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</si>
  <si>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</si>
  <si>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</si>
  <si>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</si>
  <si>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</si>
  <si>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</si>
  <si>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</si>
  <si>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</si>
  <si>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</si>
  <si>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</si>
  <si>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</si>
  <si>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</si>
  <si>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</si>
  <si>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</si>
  <si>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</si>
  <si>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</si>
  <si>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</si>
  <si>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</si>
  <si>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</si>
  <si>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</si>
  <si>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</si>
  <si>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</si>
  <si>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</si>
  <si>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</si>
  <si>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</si>
  <si>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</si>
  <si>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</si>
  <si>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</si>
  <si>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</si>
  <si>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</si>
  <si>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</si>
  <si>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</si>
  <si>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</si>
  <si>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</si>
  <si>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</si>
  <si>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</si>
  <si>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</si>
  <si>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</si>
  <si>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</si>
  <si>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</si>
  <si>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</si>
  <si>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</si>
  <si>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</si>
  <si>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</si>
  <si>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</si>
  <si>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</si>
  <si>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</si>
  <si>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</si>
  <si>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</si>
  <si>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</si>
  <si>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</si>
  <si>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</si>
  <si>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</si>
  <si>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</si>
  <si>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</si>
  <si>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</si>
  <si>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</si>
  <si>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</si>
  <si>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</si>
  <si>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</si>
  <si>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</si>
  <si>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</si>
  <si>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</si>
  <si>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</si>
  <si>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</si>
  <si>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</si>
  <si>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</si>
  <si>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</si>
  <si>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</si>
  <si>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</si>
  <si>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</si>
  <si>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</si>
  <si>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</si>
  <si>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</si>
  <si>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</si>
  <si>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</si>
  <si>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</si>
  <si>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</si>
  <si>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</si>
  <si>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</si>
  <si>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</si>
  <si>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</si>
  <si>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</si>
  <si>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</si>
  <si>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</si>
  <si>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</si>
  <si>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</si>
  <si>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</si>
  <si>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</si>
  <si>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</si>
  <si>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</si>
  <si>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</si>
  <si>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</si>
  <si>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</si>
  <si>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</si>
  <si>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</si>
  <si>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</si>
  <si>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</si>
  <si>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</si>
  <si>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</si>
  <si>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</si>
  <si>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</si>
  <si>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</si>
  <si>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</si>
  <si>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</si>
  <si>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</si>
  <si>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</si>
  <si>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</si>
  <si>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</si>
  <si>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</si>
  <si>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</si>
  <si>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</si>
  <si>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</si>
  <si>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</si>
  <si>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</si>
  <si>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</si>
  <si>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</si>
  <si>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</si>
  <si>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</si>
  <si>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</si>
  <si>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</si>
  <si>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</si>
  <si>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</si>
  <si>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</si>
  <si>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</si>
  <si>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</si>
  <si>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</si>
  <si>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</si>
  <si>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</si>
  <si>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</si>
  <si>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</si>
  <si>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</si>
  <si>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</si>
  <si>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</si>
  <si>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</si>
  <si>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</si>
  <si>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</si>
  <si>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</si>
  <si>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</si>
  <si>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</si>
  <si>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</si>
  <si>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</si>
  <si>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</si>
  <si>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</si>
  <si>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</si>
  <si>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</si>
  <si>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</si>
  <si>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</si>
  <si>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</si>
  <si>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</si>
  <si>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</si>
  <si>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</si>
  <si>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</si>
  <si>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</si>
  <si>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</si>
  <si>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</si>
  <si>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</si>
  <si>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</si>
  <si>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</si>
  <si>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</si>
  <si>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</si>
  <si>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</si>
  <si>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</si>
  <si>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</si>
  <si>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</si>
  <si>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</si>
  <si>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</si>
  <si>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</si>
  <si>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</si>
  <si>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</si>
  <si>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</si>
  <si>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</si>
  <si>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</si>
  <si>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</si>
  <si>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</si>
  <si>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</si>
  <si>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</si>
  <si>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</si>
  <si>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</si>
  <si>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</si>
  <si>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</si>
  <si>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</si>
  <si>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</si>
  <si>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</si>
  <si>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</si>
  <si>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</si>
  <si>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</si>
  <si>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</si>
  <si>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</si>
  <si>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</si>
  <si>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</si>
  <si>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</si>
  <si>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</si>
  <si>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</si>
  <si>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</si>
  <si>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</si>
  <si>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</si>
  <si>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</si>
  <si>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</si>
  <si>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</si>
  <si>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</si>
  <si>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</si>
  <si>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</si>
  <si>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</si>
  <si>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</si>
  <si>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</si>
  <si>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</si>
  <si>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</si>
  <si>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</si>
  <si>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</si>
  <si>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</si>
  <si>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</si>
  <si>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</si>
  <si>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</si>
  <si>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</si>
  <si>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</si>
  <si>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</si>
  <si>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</si>
  <si>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</si>
  <si>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</si>
  <si>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</si>
  <si>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</si>
  <si>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</si>
  <si>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</si>
  <si>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</si>
  <si>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</si>
  <si>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</si>
  <si>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</si>
  <si>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</si>
  <si>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</si>
  <si>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</si>
  <si>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</si>
  <si>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</si>
  <si>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</si>
  <si>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</si>
  <si>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</si>
  <si>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</si>
  <si>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</si>
  <si>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</si>
  <si>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</si>
  <si>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</si>
  <si>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</si>
  <si>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</si>
  <si>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</si>
  <si>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</si>
  <si>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</si>
  <si>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</si>
  <si>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</si>
  <si>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</si>
  <si>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</si>
  <si>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</si>
  <si>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</si>
  <si>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</si>
  <si>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</si>
  <si>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</si>
  <si>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</si>
  <si>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</si>
  <si>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</si>
  <si>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</si>
  <si>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</si>
  <si>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</si>
  <si>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</si>
  <si>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</si>
  <si>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</si>
  <si>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</si>
  <si>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</si>
  <si>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</si>
  <si>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</si>
  <si>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</si>
  <si>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</si>
  <si>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</si>
  <si>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</si>
  <si>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</si>
  <si>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</si>
  <si>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</si>
  <si>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</si>
  <si>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</si>
  <si>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</si>
  <si>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</si>
  <si>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</si>
  <si>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</si>
  <si>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</si>
  <si>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</si>
  <si>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</si>
  <si>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</si>
  <si>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</si>
  <si>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</si>
  <si>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</si>
  <si>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</si>
  <si>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</si>
  <si>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</si>
  <si>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</si>
  <si>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</si>
  <si>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</si>
  <si>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</si>
  <si>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</si>
  <si>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</si>
  <si>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</si>
  <si>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</si>
  <si>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</si>
  <si>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</si>
  <si>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</si>
  <si>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</si>
  <si>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</si>
  <si>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</si>
  <si>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</si>
  <si>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</si>
  <si>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</si>
  <si>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</si>
  <si>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</si>
  <si>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</si>
  <si>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</si>
  <si>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</si>
  <si>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</si>
  <si>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</si>
  <si>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</si>
  <si>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</si>
  <si>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</si>
  <si>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</si>
  <si>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</si>
  <si>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</si>
  <si>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</si>
  <si>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</si>
  <si>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</si>
  <si>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</si>
  <si>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</si>
  <si>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</si>
  <si>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</si>
  <si>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</si>
  <si>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</si>
  <si>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</si>
  <si>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</si>
  <si>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</si>
  <si>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</si>
  <si>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</si>
  <si>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</si>
  <si>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</si>
  <si>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</si>
  <si>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</si>
  <si>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</si>
  <si>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</si>
  <si>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</si>
  <si>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</si>
  <si>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</si>
  <si>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</si>
  <si>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</si>
  <si>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</si>
  <si>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</si>
  <si>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</si>
  <si>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</si>
  <si>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</si>
  <si>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</si>
  <si>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</si>
  <si>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</si>
  <si>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</si>
  <si>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</si>
  <si>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</si>
  <si>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</si>
  <si>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</si>
  <si>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</si>
  <si>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</si>
  <si>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</si>
  <si>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</si>
  <si>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</si>
  <si>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</si>
  <si>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</si>
  <si>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</si>
  <si>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</si>
  <si>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</si>
  <si>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</si>
  <si>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</si>
  <si>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</si>
  <si>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</si>
  <si>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</si>
  <si>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</si>
  <si>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</si>
  <si>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</si>
  <si>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</si>
  <si>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</si>
  <si>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</si>
  <si>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</si>
  <si>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</si>
  <si>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</si>
  <si>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</si>
  <si>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</si>
  <si>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</si>
  <si>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</si>
  <si>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</si>
  <si>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</si>
  <si>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</si>
  <si>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</si>
  <si>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</si>
  <si>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</si>
  <si>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</si>
  <si>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</si>
  <si>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</si>
  <si>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</si>
  <si>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</si>
  <si>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</si>
  <si>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</si>
  <si>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</si>
  <si>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</si>
  <si>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</si>
  <si>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</si>
  <si>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</si>
  <si>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</si>
  <si>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</si>
  <si>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</si>
  <si>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</si>
  <si>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</si>
  <si>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</si>
  <si>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</si>
  <si>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</si>
  <si>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</si>
  <si>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</si>
  <si>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</si>
  <si>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</si>
  <si>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</si>
  <si>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</si>
  <si>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</si>
  <si>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</si>
  <si>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</si>
  <si>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</si>
  <si>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</si>
  <si>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</si>
  <si>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</si>
  <si>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</si>
  <si>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</si>
  <si>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</si>
  <si>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</si>
  <si>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</si>
  <si>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</si>
  <si>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</si>
  <si>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</si>
  <si>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</si>
  <si>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</si>
  <si>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</si>
  <si>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</si>
  <si>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</si>
  <si>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</si>
  <si>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</si>
  <si>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</si>
  <si>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</si>
  <si>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</si>
  <si>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</si>
  <si>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</si>
  <si>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</si>
  <si>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</si>
  <si>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</si>
  <si>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</si>
  <si>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</si>
  <si>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</si>
  <si>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</si>
  <si>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</si>
  <si>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</si>
  <si>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</si>
  <si>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</si>
  <si>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</si>
  <si>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</si>
  <si>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</si>
  <si>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</si>
  <si>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</si>
  <si>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</si>
  <si>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</si>
  <si>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</si>
  <si>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</si>
  <si>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</si>
  <si>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</si>
  <si>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</si>
  <si>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</si>
  <si>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</si>
  <si>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</si>
  <si>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</si>
  <si>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</si>
  <si>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</si>
  <si>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</si>
  <si>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</si>
  <si>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</si>
  <si>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</si>
  <si>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</si>
  <si>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</si>
  <si>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</si>
  <si>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</si>
  <si>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</si>
  <si>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</si>
  <si>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</si>
  <si>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</si>
  <si>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</si>
  <si>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</si>
  <si>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</si>
  <si>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</si>
  <si>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</si>
  <si>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</si>
  <si>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</si>
  <si>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</si>
  <si>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</si>
  <si>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</si>
  <si>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</si>
  <si>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</si>
  <si>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</si>
  <si>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</si>
  <si>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</si>
  <si>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</si>
  <si>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</si>
  <si>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</si>
  <si>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</si>
  <si>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</si>
  <si>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</si>
  <si>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</si>
  <si>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</si>
  <si>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</si>
  <si>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</si>
  <si>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</si>
  <si>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</si>
  <si>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</si>
  <si>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</si>
  <si>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</si>
  <si>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</si>
  <si>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</si>
  <si>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</si>
  <si>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</si>
  <si>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</si>
  <si>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</si>
  <si>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</si>
  <si>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</si>
  <si>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</si>
  <si>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</si>
  <si>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</si>
  <si>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</si>
  <si>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</si>
  <si>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</si>
  <si>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</si>
  <si>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</si>
  <si>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</si>
  <si>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</si>
  <si>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</si>
  <si>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</si>
  <si>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</si>
  <si>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</si>
  <si>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</si>
  <si>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</si>
  <si>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</si>
  <si>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</si>
  <si>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</si>
  <si>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</si>
  <si>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</si>
  <si>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</si>
  <si>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</si>
  <si>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</si>
  <si>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</si>
  <si>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</si>
  <si>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</si>
  <si>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</si>
  <si>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</si>
  <si>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</si>
  <si>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</si>
  <si>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</si>
  <si>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</si>
  <si>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</si>
  <si>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</si>
  <si>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</si>
  <si>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</si>
  <si>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</si>
  <si>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</si>
  <si>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</si>
  <si>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</si>
  <si>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</si>
  <si>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</si>
  <si>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</si>
  <si>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</si>
  <si>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</si>
  <si>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</si>
  <si>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</si>
  <si>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</si>
  <si>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</si>
  <si>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</si>
  <si>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</si>
  <si>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</si>
  <si>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</si>
  <si>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</si>
  <si>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</si>
  <si>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</si>
  <si>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</si>
  <si>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</si>
  <si>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</si>
  <si>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</si>
  <si>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</si>
  <si>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</si>
  <si>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</si>
  <si>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</si>
  <si>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</si>
  <si>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</si>
  <si>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</si>
  <si>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</si>
  <si>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</si>
  <si>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</si>
  <si>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</si>
  <si>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</si>
  <si>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</si>
  <si>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</si>
  <si>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</si>
  <si>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</si>
  <si>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</si>
  <si>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</si>
  <si>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</si>
  <si>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</si>
  <si>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</si>
  <si>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</si>
  <si>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</si>
  <si>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</si>
  <si>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</si>
  <si>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</si>
  <si>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</si>
  <si>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</si>
  <si>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</si>
  <si>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</si>
  <si>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</si>
  <si>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</si>
  <si>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</si>
  <si>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</si>
  <si>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</si>
  <si>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</si>
  <si>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</si>
  <si>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</si>
  <si>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</si>
  <si>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</si>
  <si>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</si>
  <si>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</si>
  <si>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</si>
  <si>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</si>
  <si>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</si>
  <si>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</si>
  <si>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</si>
  <si>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</si>
  <si>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</si>
  <si>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</si>
  <si>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</si>
  <si>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</si>
  <si>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</si>
  <si>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</si>
  <si>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</si>
  <si>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</si>
  <si>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</si>
  <si>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</si>
  <si>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</si>
  <si>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</si>
  <si>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</si>
  <si>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</si>
  <si>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</si>
  <si>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</si>
  <si>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</si>
  <si>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</si>
  <si>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</si>
  <si>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</si>
  <si>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</si>
  <si>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</si>
  <si>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</si>
  <si>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</si>
  <si>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</si>
  <si>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</si>
  <si>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</si>
  <si>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</si>
  <si>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</si>
  <si>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</si>
  <si>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</si>
  <si>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</si>
  <si>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</si>
  <si>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</si>
  <si>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</si>
  <si>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</si>
  <si>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</si>
  <si>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</si>
  <si>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</si>
  <si>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</si>
  <si>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</si>
  <si>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</si>
  <si>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</si>
  <si>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</si>
  <si>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</si>
  <si>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</si>
  <si>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</si>
  <si>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</si>
  <si>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</si>
  <si>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</si>
  <si>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</si>
  <si>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</si>
  <si>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</si>
  <si>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</si>
  <si>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</si>
  <si>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</si>
  <si>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</si>
  <si>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</si>
  <si>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</si>
  <si>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</si>
  <si>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</si>
  <si>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</si>
  <si>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</si>
  <si>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</si>
  <si>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</si>
  <si>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</si>
  <si>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</si>
  <si>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</si>
  <si>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</si>
  <si>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</si>
  <si>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</si>
  <si>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</si>
  <si>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</si>
  <si>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</si>
  <si>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</si>
  <si>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</si>
  <si>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</si>
  <si>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</si>
  <si>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</si>
  <si>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</si>
  <si>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</si>
  <si>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</si>
  <si>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</si>
  <si>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</si>
  <si>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</si>
  <si>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</si>
  <si>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</si>
  <si>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</si>
  <si>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</si>
  <si>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</si>
  <si>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</si>
  <si>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</si>
  <si>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</si>
  <si>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</si>
  <si>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</si>
  <si>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</si>
  <si>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</si>
  <si>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</si>
  <si>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</si>
  <si>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</si>
  <si>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</si>
  <si>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</si>
  <si>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</si>
  <si>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</si>
  <si>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</si>
  <si>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</si>
  <si>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</si>
  <si>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</si>
  <si>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</si>
  <si>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</si>
  <si>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</si>
  <si>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</si>
  <si>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</si>
  <si>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</si>
  <si>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</si>
  <si>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</si>
  <si>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</si>
  <si>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</si>
  <si>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</si>
  <si>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</si>
  <si>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</si>
  <si>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</si>
  <si>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</si>
  <si>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</si>
  <si>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</si>
  <si>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</si>
  <si>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</si>
  <si>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</si>
  <si>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</si>
  <si>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</si>
  <si>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</si>
  <si>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</si>
  <si>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</si>
  <si>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</si>
  <si>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</si>
  <si>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</si>
  <si>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</si>
  <si>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</si>
  <si>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</si>
  <si>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</si>
  <si>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</si>
  <si>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</si>
  <si>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</si>
  <si>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</si>
  <si>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</si>
  <si>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</si>
  <si>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</si>
  <si>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</si>
  <si>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</si>
  <si>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</si>
  <si>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</si>
  <si>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</si>
  <si>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</si>
  <si>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</si>
  <si>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</si>
  <si>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</si>
  <si>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</si>
  <si>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</si>
  <si>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</si>
  <si>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</si>
  <si>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</si>
  <si>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</si>
  <si>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</si>
  <si>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</si>
  <si>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</si>
  <si>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</si>
  <si>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</si>
  <si>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</si>
  <si>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</si>
  <si>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</si>
  <si>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</si>
  <si>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</si>
  <si>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</si>
  <si>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</si>
  <si>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</si>
  <si>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</si>
  <si>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</si>
  <si>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</si>
  <si>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</si>
  <si>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</si>
  <si>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</si>
  <si>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</si>
  <si>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</si>
  <si>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</si>
  <si>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</si>
  <si>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</si>
  <si>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</si>
  <si>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</si>
  <si>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</si>
  <si>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</si>
  <si>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</si>
  <si>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</si>
  <si>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</si>
  <si>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</si>
  <si>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</si>
  <si>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</si>
  <si>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</si>
  <si>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</si>
  <si>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</si>
  <si>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</si>
  <si>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</si>
  <si>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</si>
  <si>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</si>
  <si>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</si>
  <si>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</si>
  <si>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</si>
  <si>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</si>
  <si>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</si>
  <si>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</si>
  <si>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</si>
  <si>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</si>
  <si>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</si>
  <si>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</si>
  <si>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</si>
  <si>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</si>
  <si>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</si>
  <si>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</si>
  <si>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</si>
  <si>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</si>
  <si>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</si>
  <si>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</si>
  <si>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</si>
  <si>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</si>
  <si>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</si>
  <si>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</si>
  <si>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</si>
  <si>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</si>
  <si>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</si>
  <si>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</si>
  <si>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</si>
  <si>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</si>
  <si>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</si>
  <si>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</si>
  <si>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</si>
  <si>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</si>
  <si>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</si>
  <si>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</si>
  <si>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</si>
  <si>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</si>
  <si>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</si>
  <si>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</si>
  <si>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</si>
  <si>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</si>
  <si>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</si>
  <si>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</si>
  <si>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</si>
  <si>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</si>
  <si>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</si>
  <si>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</si>
  <si>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</si>
  <si>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</si>
  <si>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</si>
  <si>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</si>
  <si>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</si>
  <si>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</si>
  <si>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</si>
  <si>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</si>
  <si>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</si>
  <si>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</si>
  <si>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</si>
  <si>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</si>
  <si>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</si>
  <si>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</si>
  <si>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</si>
  <si>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</si>
  <si>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</si>
  <si>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</si>
  <si>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</si>
  <si>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</si>
  <si>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</si>
  <si>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</si>
  <si>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</si>
  <si>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</si>
  <si>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</si>
  <si>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</si>
  <si>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</si>
  <si>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</si>
  <si>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</si>
  <si>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</si>
  <si>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</si>
  <si>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</si>
  <si>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</si>
  <si>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</si>
  <si>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</si>
  <si>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</si>
  <si>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</si>
  <si>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</si>
  <si>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</si>
  <si>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</si>
  <si>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</si>
  <si>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</si>
  <si>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</si>
  <si>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</si>
  <si>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</si>
  <si>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</si>
  <si>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</si>
  <si>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</si>
  <si>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</si>
  <si>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</si>
  <si>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</si>
  <si>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</si>
  <si>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</si>
  <si>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</si>
  <si>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</si>
  <si>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</si>
  <si>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</si>
  <si>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</si>
  <si>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</si>
  <si>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</si>
  <si>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</si>
  <si>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</si>
  <si>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</si>
  <si>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</si>
  <si>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</si>
  <si>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</si>
  <si>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</si>
  <si>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</si>
  <si>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</si>
  <si>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</si>
  <si>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</si>
  <si>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</si>
  <si>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</si>
  <si>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</si>
  <si>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</si>
  <si>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</si>
  <si>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</si>
  <si>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</si>
  <si>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</si>
  <si>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</si>
  <si>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</si>
  <si>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</si>
  <si>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</si>
  <si>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</si>
  <si>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</si>
  <si>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</si>
  <si>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</si>
  <si>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</si>
  <si>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</si>
  <si>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</si>
  <si>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</si>
  <si>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</si>
  <si>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</si>
  <si>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</si>
  <si>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</si>
  <si>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</si>
  <si>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</si>
  <si>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</si>
  <si>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</si>
  <si>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</si>
  <si>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</si>
  <si>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</si>
  <si>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</si>
  <si>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</si>
  <si>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</si>
  <si>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</si>
  <si>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</si>
  <si>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</si>
  <si>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</si>
  <si>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</si>
  <si>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</si>
  <si>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</si>
  <si>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</si>
  <si>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</si>
  <si>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</si>
  <si>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</si>
  <si>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</si>
  <si>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</si>
  <si>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</si>
  <si>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</si>
  <si>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</si>
  <si>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</si>
  <si>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</si>
  <si>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</si>
  <si>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</si>
  <si>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</si>
  <si>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</si>
  <si>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</si>
  <si>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</si>
  <si>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</si>
  <si>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</si>
  <si>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</si>
  <si>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</si>
  <si>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</si>
  <si>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</si>
  <si>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</si>
  <si>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</si>
  <si>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</si>
  <si>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</si>
  <si>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</si>
  <si>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</si>
  <si>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</si>
  <si>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</si>
  <si>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</si>
  <si>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</si>
  <si>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</si>
  <si>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</si>
  <si>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</si>
  <si>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</si>
  <si>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</si>
  <si>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</si>
  <si>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</si>
  <si>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</si>
  <si>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</si>
  <si>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</si>
  <si>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</si>
  <si>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</si>
  <si>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</si>
  <si>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</si>
  <si>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</si>
  <si>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</si>
  <si>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</si>
  <si>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</si>
  <si>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</si>
  <si>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</si>
  <si>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</si>
  <si>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</si>
  <si>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</si>
  <si>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</si>
  <si>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</si>
  <si>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</si>
  <si>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</si>
  <si>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</si>
  <si>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</si>
  <si>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</si>
  <si>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</si>
  <si>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</si>
  <si>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</si>
  <si>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</si>
  <si>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</si>
  <si>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</si>
  <si>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</si>
  <si>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</si>
  <si>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</si>
  <si>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</si>
  <si>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</si>
  <si>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</si>
  <si>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</si>
  <si>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</si>
  <si>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</si>
  <si>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</si>
  <si>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</si>
  <si>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</si>
  <si>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</si>
  <si>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</si>
  <si>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</si>
  <si>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</si>
  <si>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</si>
  <si>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</si>
  <si>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</si>
  <si>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</si>
  <si>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</si>
  <si>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</si>
  <si>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</si>
  <si>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</si>
  <si>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</si>
  <si>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</si>
  <si>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</si>
  <si>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</si>
  <si>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</si>
  <si>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</si>
  <si>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</si>
  <si>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</si>
  <si>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</si>
  <si>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</si>
  <si>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</si>
  <si>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</si>
  <si>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</si>
  <si>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</si>
  <si>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</si>
  <si>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</si>
  <si>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</si>
  <si>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</si>
  <si>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</si>
  <si>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</si>
  <si>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</si>
  <si>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</si>
  <si>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</si>
  <si>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</si>
  <si>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</si>
  <si>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</si>
  <si>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</si>
  <si>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</si>
  <si>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</si>
  <si>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</si>
  <si>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</si>
  <si>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</si>
  <si>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</si>
  <si>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</si>
  <si>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</si>
  <si>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</si>
  <si>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</si>
  <si>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</si>
  <si>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</si>
  <si>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</si>
  <si>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</si>
  <si>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</si>
  <si>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</si>
  <si>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</si>
  <si>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</si>
  <si>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</si>
  <si>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</si>
  <si>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</si>
  <si>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</si>
  <si>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</si>
  <si>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</si>
  <si>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</si>
  <si>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</si>
  <si>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</si>
  <si>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</si>
  <si>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</si>
  <si>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</si>
  <si>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</si>
  <si>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</si>
  <si>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</si>
  <si>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</si>
  <si>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</si>
  <si>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</si>
  <si>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</si>
  <si>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</si>
  <si>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</si>
  <si>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</si>
  <si>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</si>
  <si>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</si>
  <si>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</si>
  <si>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</si>
  <si>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</si>
  <si>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</si>
  <si>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</si>
  <si>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</si>
  <si>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</si>
  <si>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</si>
  <si>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</si>
  <si>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</si>
  <si>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</si>
  <si>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</si>
  <si>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</si>
  <si>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</si>
  <si>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</si>
  <si>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</si>
  <si>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</si>
  <si>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</si>
  <si>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</si>
  <si>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</si>
  <si>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</si>
  <si>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</si>
  <si>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</si>
  <si>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</si>
  <si>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</si>
  <si>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</si>
  <si>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</si>
  <si>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</si>
  <si>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</si>
  <si>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</si>
  <si>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</si>
  <si>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</si>
  <si>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</si>
  <si>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</si>
  <si>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</si>
  <si>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</si>
  <si>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</si>
  <si>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</si>
  <si>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</si>
  <si>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</si>
  <si>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</si>
  <si>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</si>
  <si>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</si>
  <si>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</si>
  <si>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</si>
  <si>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</si>
  <si>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</si>
  <si>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</si>
  <si>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</si>
  <si>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</si>
  <si>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</si>
  <si>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</si>
  <si>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</si>
  <si>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</si>
  <si>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</si>
  <si>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</si>
  <si>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</si>
  <si>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</si>
  <si>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</si>
  <si>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</si>
  <si>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</si>
  <si>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</si>
  <si>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</si>
  <si>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</si>
  <si>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</si>
  <si>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</si>
  <si>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</si>
  <si>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</si>
  <si>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</si>
  <si>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</si>
  <si>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</si>
  <si>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</si>
  <si>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</si>
  <si>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</si>
  <si>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</si>
  <si>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</si>
  <si>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</si>
  <si>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</si>
  <si>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</si>
  <si>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</si>
  <si>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</si>
  <si>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</si>
  <si>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</si>
  <si>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</si>
  <si>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</si>
  <si>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</si>
  <si>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</si>
  <si>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</si>
  <si>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</si>
  <si>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</si>
  <si>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</si>
  <si>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</si>
  <si>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</si>
  <si>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</si>
  <si>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</si>
  <si>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</si>
  <si>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</si>
  <si>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</si>
  <si>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</si>
  <si>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</si>
  <si>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</si>
  <si>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</si>
  <si>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</si>
  <si>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</si>
  <si>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</si>
  <si>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</si>
  <si>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</si>
  <si>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</si>
  <si>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</si>
  <si>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</si>
  <si>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</si>
  <si>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</si>
  <si>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</si>
  <si>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</si>
  <si>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</si>
  <si>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</si>
  <si>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</si>
  <si>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</si>
  <si>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</si>
  <si>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</si>
  <si>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</si>
  <si>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</si>
  <si>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</si>
  <si>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</si>
  <si>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</si>
  <si>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</si>
  <si>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</si>
  <si>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</si>
  <si>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</si>
  <si>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</si>
  <si>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</si>
  <si>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</si>
  <si>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</si>
  <si>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</si>
  <si>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</si>
  <si>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</si>
  <si>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</si>
  <si>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</si>
  <si>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</si>
  <si>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</si>
  <si>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</si>
  <si>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</si>
  <si>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</si>
  <si>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</si>
  <si>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</si>
  <si>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</si>
  <si>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</si>
  <si>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</si>
  <si>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</si>
  <si>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</si>
  <si>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</si>
  <si>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</si>
  <si>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</si>
  <si>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</si>
  <si>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</si>
  <si>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</si>
  <si>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</si>
  <si>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</si>
  <si>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</si>
  <si>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</si>
  <si>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</si>
  <si>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</si>
  <si>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</si>
  <si>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</si>
  <si>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</si>
  <si>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</si>
  <si>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</si>
  <si>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</si>
  <si>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</si>
  <si>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</si>
  <si>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</si>
  <si>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</si>
  <si>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</si>
  <si>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</si>
  <si>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</si>
  <si>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</si>
  <si>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</si>
  <si>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</si>
  <si>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</si>
  <si>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</si>
  <si>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</si>
  <si>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</si>
  <si>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</si>
  <si>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</si>
  <si>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</si>
  <si>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</si>
  <si>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</si>
  <si>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</si>
  <si>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</si>
  <si>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</si>
  <si>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</si>
  <si>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</si>
  <si>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</si>
  <si>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</si>
  <si>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</si>
  <si>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</si>
  <si>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</si>
  <si>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</si>
  <si>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</si>
  <si>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</si>
  <si>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</si>
  <si>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</si>
  <si>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</si>
  <si>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</si>
  <si>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</si>
  <si>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</si>
  <si>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</si>
  <si>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</si>
  <si>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</si>
  <si>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</si>
  <si>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</si>
  <si>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</si>
  <si>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</si>
  <si>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</si>
  <si>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</si>
  <si>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</si>
  <si>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</si>
  <si>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</si>
  <si>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</si>
  <si>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</si>
  <si>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</si>
  <si>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</si>
  <si>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</si>
  <si>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</si>
  <si>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</si>
  <si>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</si>
  <si>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</si>
  <si>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</si>
  <si>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</si>
  <si>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</si>
  <si>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</si>
  <si>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</si>
  <si>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</si>
  <si>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</si>
  <si>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</si>
  <si>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</si>
  <si>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</si>
  <si>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</si>
  <si>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</si>
  <si>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</si>
  <si>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</si>
  <si>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</si>
  <si>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</si>
  <si>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</si>
  <si>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</si>
  <si>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</si>
  <si>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</si>
  <si>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</si>
  <si>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</si>
  <si>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</si>
  <si>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</si>
  <si>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</si>
  <si>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</si>
  <si>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</si>
  <si>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</si>
  <si>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</si>
  <si>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</si>
  <si>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</si>
  <si>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</si>
  <si>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</si>
  <si>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</si>
  <si>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</si>
  <si>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</si>
  <si>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</si>
  <si>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</si>
  <si>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</si>
  <si>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</si>
  <si>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</si>
  <si>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</si>
  <si>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</si>
  <si>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</si>
  <si>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</si>
  <si>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</si>
  <si>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</si>
  <si>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</si>
  <si>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</si>
  <si>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</si>
  <si>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</si>
  <si>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</si>
  <si>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</si>
  <si>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</si>
  <si>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</si>
  <si>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</si>
  <si>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</si>
  <si>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</si>
  <si>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</si>
  <si>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</si>
  <si>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</si>
  <si>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</si>
  <si>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</si>
  <si>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</si>
  <si>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</si>
  <si>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</si>
  <si>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</si>
  <si>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</si>
  <si>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</si>
  <si>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</si>
  <si>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</si>
  <si>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</si>
  <si>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</si>
  <si>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</si>
  <si>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</si>
  <si>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</si>
  <si>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</si>
  <si>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</si>
  <si>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</si>
  <si>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</si>
  <si>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</si>
  <si>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</si>
  <si>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</si>
  <si>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</si>
  <si>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</si>
  <si>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</si>
  <si>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</si>
  <si>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</si>
  <si>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</si>
  <si>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</si>
  <si>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</si>
  <si>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</si>
  <si>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</si>
  <si>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</si>
  <si>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</si>
  <si>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</si>
  <si>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</si>
  <si>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</si>
  <si>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</si>
  <si>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</si>
  <si>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</si>
  <si>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</si>
  <si>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</si>
  <si>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</si>
  <si>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</si>
  <si>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</si>
  <si>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</si>
  <si>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</si>
  <si>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</si>
  <si>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</si>
  <si>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</si>
  <si>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</si>
  <si>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</si>
  <si>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</si>
  <si>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</si>
  <si>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</si>
  <si>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</si>
  <si>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</si>
  <si>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</si>
  <si>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</si>
  <si>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</si>
  <si>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</si>
  <si>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</si>
  <si>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</si>
  <si>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</si>
  <si>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</si>
  <si>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</si>
  <si>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</si>
  <si>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</si>
  <si>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</si>
  <si>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</si>
  <si>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</si>
  <si>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</si>
  <si>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</si>
  <si>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</si>
  <si>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</si>
  <si>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</si>
  <si>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</si>
  <si>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</si>
  <si>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</si>
  <si>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</si>
  <si>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</si>
  <si>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</si>
  <si>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</si>
  <si>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</si>
  <si>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</si>
  <si>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</si>
  <si>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</si>
  <si>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</si>
  <si>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</si>
  <si>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</si>
  <si>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</si>
  <si>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</si>
  <si>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</si>
  <si>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</si>
  <si>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</si>
  <si>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</si>
  <si>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</si>
  <si>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</si>
  <si>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</si>
  <si>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</si>
  <si>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</si>
  <si>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</si>
  <si>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</si>
  <si>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</si>
  <si>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</si>
  <si>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</si>
  <si>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</si>
  <si>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</si>
  <si>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</si>
  <si>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</si>
  <si>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</si>
  <si>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</si>
  <si>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</si>
  <si>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</si>
  <si>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</si>
  <si>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</si>
  <si>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</si>
  <si>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</si>
  <si>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</si>
  <si>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</si>
  <si>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</si>
  <si>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</si>
  <si>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</si>
  <si>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</si>
  <si>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</si>
  <si>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</si>
  <si>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</si>
  <si>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</si>
  <si>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</si>
  <si>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</si>
  <si>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</si>
  <si>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</si>
  <si>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</si>
  <si>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</si>
  <si>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</si>
  <si>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</si>
  <si>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</si>
  <si>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</si>
  <si>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</si>
  <si>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</si>
  <si>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</si>
  <si>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</si>
  <si>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</si>
  <si>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</si>
  <si>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</si>
  <si>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</si>
  <si>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</si>
  <si>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</si>
  <si>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</si>
  <si>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</si>
  <si>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</si>
  <si>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</si>
  <si>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</si>
  <si>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</si>
  <si>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</si>
  <si>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</si>
  <si>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</si>
  <si>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</si>
  <si>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</si>
  <si>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</si>
  <si>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</si>
  <si>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</si>
  <si>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</si>
  <si>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</si>
  <si>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</si>
  <si>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</si>
  <si>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</si>
  <si>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</si>
  <si>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</si>
  <si>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</si>
  <si>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</si>
  <si>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</si>
  <si>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</si>
  <si>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</si>
  <si>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</si>
  <si>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</si>
  <si>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</si>
  <si>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</si>
  <si>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</si>
  <si>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</si>
  <si>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</si>
  <si>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</si>
  <si>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</si>
  <si>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</si>
  <si>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</si>
  <si>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</si>
  <si>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</si>
  <si>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</si>
  <si>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</si>
  <si>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</si>
  <si>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</si>
  <si>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</si>
  <si>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</si>
  <si>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</si>
  <si>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</si>
  <si>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</si>
  <si>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</si>
  <si>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</si>
  <si>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</si>
  <si>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</si>
  <si>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</si>
  <si>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</si>
  <si>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</si>
  <si>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</si>
  <si>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</si>
  <si>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</si>
  <si>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</si>
  <si>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</si>
  <si>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</si>
  <si>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</si>
  <si>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</si>
  <si>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</si>
  <si>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</si>
  <si>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</si>
  <si>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</si>
  <si>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</si>
  <si>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</si>
  <si>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</si>
  <si>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</si>
  <si>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</si>
  <si>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</si>
  <si>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</si>
  <si>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</si>
  <si>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</si>
  <si>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</si>
  <si>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</si>
  <si>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</si>
  <si>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</si>
  <si>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</si>
  <si>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</si>
  <si>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</si>
  <si>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</si>
  <si>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</si>
  <si>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</si>
  <si>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</si>
  <si>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</si>
  <si>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</si>
  <si>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</si>
  <si>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</si>
  <si>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</si>
  <si>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</si>
  <si>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</si>
  <si>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</si>
  <si>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</si>
  <si>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</si>
  <si>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</si>
  <si>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</si>
  <si>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</si>
  <si>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</si>
  <si>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</si>
  <si>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</si>
  <si>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</si>
  <si>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</si>
  <si>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</si>
  <si>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</si>
  <si>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</si>
  <si>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</si>
  <si>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</si>
  <si>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</si>
  <si>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</si>
  <si>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</si>
  <si>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</si>
  <si>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</si>
  <si>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</si>
  <si>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</si>
  <si>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</si>
  <si>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</si>
  <si>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</si>
  <si>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</si>
  <si>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</si>
  <si>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</si>
  <si>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</si>
  <si>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</si>
  <si>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</si>
  <si>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</si>
  <si>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</si>
  <si>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</si>
  <si>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</si>
  <si>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</si>
  <si>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</si>
  <si>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</si>
  <si>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</si>
  <si>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</si>
  <si>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</si>
  <si>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</si>
  <si>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</si>
  <si>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</si>
  <si>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</si>
  <si>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</si>
  <si>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</si>
  <si>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</si>
  <si>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</si>
  <si>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</si>
  <si>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</si>
  <si>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</si>
  <si>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</si>
  <si>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</si>
  <si>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</si>
  <si>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</si>
  <si>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</si>
  <si>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</si>
  <si>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</si>
  <si>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</si>
  <si>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</si>
  <si>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</si>
  <si>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</si>
  <si>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</si>
  <si>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</si>
  <si>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</si>
  <si>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</si>
  <si>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</si>
  <si>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</si>
  <si>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</si>
  <si>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</si>
  <si>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</si>
  <si>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</si>
  <si>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</si>
  <si>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</si>
  <si>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</si>
  <si>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</si>
  <si>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</si>
  <si>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</si>
  <si>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</si>
  <si>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</si>
  <si>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</si>
  <si>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</si>
  <si>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</si>
  <si>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</si>
  <si>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</si>
  <si>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</si>
  <si>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</si>
  <si>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</si>
  <si>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</si>
  <si>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</si>
  <si>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</si>
  <si>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</si>
  <si>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</si>
  <si>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</si>
  <si>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</si>
  <si>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</si>
  <si>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</si>
  <si>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</si>
  <si>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</si>
  <si>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</si>
  <si>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</si>
  <si>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</si>
  <si>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</si>
  <si>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</si>
  <si>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</si>
  <si>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</si>
  <si>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</si>
  <si>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</si>
  <si>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</si>
  <si>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</si>
  <si>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</si>
  <si>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</si>
  <si>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</si>
  <si>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</si>
  <si>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</si>
  <si>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</si>
  <si>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</si>
  <si>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</si>
  <si>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</si>
  <si>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</si>
  <si>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</si>
  <si>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</si>
  <si>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</si>
  <si>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</si>
  <si>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</si>
  <si>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</si>
  <si>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</si>
  <si>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</si>
  <si>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</si>
  <si>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</si>
  <si>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</si>
  <si>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</si>
  <si>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</si>
  <si>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</si>
  <si>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</si>
  <si>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</si>
  <si>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</si>
  <si>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</si>
  <si>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</si>
  <si>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</si>
  <si>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</si>
  <si>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</si>
  <si>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</si>
  <si>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</si>
  <si>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</si>
  <si>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</si>
  <si>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</si>
  <si>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</si>
  <si>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</si>
  <si>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</si>
  <si>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</si>
  <si>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</si>
  <si>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</si>
  <si>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</si>
  <si>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</si>
  <si>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</si>
  <si>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</si>
  <si>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</si>
  <si>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</si>
  <si>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</si>
  <si>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</si>
  <si>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</si>
  <si>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</si>
  <si>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</si>
  <si>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</si>
  <si>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</si>
  <si>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</si>
  <si>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</si>
  <si>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</si>
  <si>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</si>
  <si>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</si>
  <si>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</si>
  <si>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</si>
  <si>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</si>
  <si>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</si>
  <si>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</si>
  <si>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</si>
  <si>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</si>
  <si>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</si>
  <si>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</si>
  <si>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</si>
  <si>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</si>
  <si>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</si>
  <si>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</si>
  <si>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</si>
  <si>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</si>
  <si>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</si>
  <si>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</si>
  <si>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</si>
  <si>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</si>
  <si>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</si>
  <si>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</si>
  <si>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</si>
  <si>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</si>
  <si>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</si>
  <si>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</si>
  <si>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</si>
  <si>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</si>
  <si>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</si>
  <si>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</si>
  <si>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</si>
  <si>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</si>
  <si>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</si>
  <si>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</si>
  <si>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</si>
  <si>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</si>
  <si>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</si>
  <si>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</si>
  <si>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</si>
  <si>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</si>
  <si>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</si>
  <si>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</si>
  <si>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</si>
  <si>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</si>
  <si>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</si>
  <si>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</si>
  <si>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</si>
  <si>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</si>
  <si>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</si>
  <si>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</si>
  <si>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</si>
  <si>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</si>
  <si>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</si>
  <si>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</si>
  <si>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</si>
  <si>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</si>
  <si>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</si>
  <si>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</si>
  <si>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</si>
  <si>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</si>
  <si>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</si>
  <si>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</si>
  <si>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</si>
  <si>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</si>
  <si>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</si>
  <si>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</si>
  <si>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</si>
  <si>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</si>
  <si>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</si>
  <si>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</si>
  <si>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</si>
  <si>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</si>
  <si>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</si>
  <si>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</si>
  <si>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</si>
  <si>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</si>
  <si>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</si>
  <si>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</si>
  <si>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</si>
  <si>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</si>
  <si>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</si>
  <si>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</si>
  <si>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</si>
  <si>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</si>
  <si>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</si>
  <si>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</si>
  <si>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</si>
  <si>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</si>
  <si>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</si>
  <si>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</si>
  <si>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</si>
  <si>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</si>
  <si>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</si>
  <si>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</si>
  <si>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</si>
  <si>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</si>
  <si>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</si>
  <si>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</si>
  <si>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</si>
  <si>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</si>
  <si>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</si>
  <si>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</si>
  <si>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</si>
  <si>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</si>
  <si>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</si>
  <si>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</si>
  <si>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</si>
  <si>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</si>
  <si>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</si>
  <si>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</si>
  <si>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</si>
  <si>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</si>
  <si>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</si>
  <si>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</si>
  <si>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</si>
  <si>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</si>
  <si>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</si>
  <si>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</si>
  <si>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</si>
  <si>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</si>
  <si>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</si>
  <si>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</si>
  <si>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</si>
  <si>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</si>
  <si>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</si>
  <si>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</si>
  <si>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</si>
  <si>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</si>
  <si>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</si>
  <si>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</si>
  <si>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</si>
  <si>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</si>
  <si>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</si>
  <si>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</si>
  <si>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</si>
  <si>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</si>
  <si>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</si>
  <si>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</si>
  <si>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</si>
  <si>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</si>
  <si>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</si>
  <si>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</si>
  <si>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</si>
  <si>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</si>
  <si>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</si>
  <si>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</si>
  <si>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</si>
  <si>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</si>
  <si>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</si>
  <si>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</si>
  <si>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</si>
  <si>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</si>
  <si>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</si>
  <si>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</si>
  <si>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</si>
  <si>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</si>
  <si>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</si>
  <si>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</si>
  <si>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</si>
  <si>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</si>
  <si>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</si>
  <si>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</si>
  <si>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</si>
  <si>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</si>
  <si>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</si>
  <si>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</si>
  <si>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</si>
  <si>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</si>
  <si>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</si>
  <si>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</si>
  <si>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</si>
  <si>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</si>
  <si>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</si>
  <si>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</si>
  <si>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</si>
  <si>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</si>
  <si>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</si>
  <si>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</si>
  <si>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</si>
  <si>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</si>
  <si>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</si>
  <si>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</si>
  <si>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</si>
  <si>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</si>
  <si>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</si>
  <si>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</si>
  <si>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</si>
  <si>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</si>
  <si>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</si>
  <si>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</si>
  <si>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</si>
  <si>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</si>
  <si>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</si>
  <si>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</si>
  <si>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</si>
  <si>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</si>
  <si>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</si>
  <si>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</si>
  <si>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</si>
  <si>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</si>
  <si>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</si>
  <si>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</si>
  <si>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</si>
  <si>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</si>
  <si>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</si>
  <si>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</si>
  <si>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</si>
  <si>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</si>
  <si>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</si>
  <si>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</si>
  <si>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</si>
  <si>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</si>
  <si>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</si>
  <si>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</si>
  <si>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</si>
  <si>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</si>
  <si>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</si>
  <si>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</si>
  <si>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</si>
  <si>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</si>
  <si>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</si>
  <si>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</si>
  <si>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</si>
  <si>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</si>
  <si>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</si>
  <si>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</si>
  <si>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</si>
  <si>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</si>
  <si>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</si>
  <si>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</si>
  <si>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</si>
  <si>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</si>
  <si>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</si>
  <si>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</si>
  <si>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</si>
  <si>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</si>
  <si>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</si>
  <si>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</si>
  <si>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</si>
  <si>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</si>
  <si>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</si>
  <si>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</si>
  <si>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</si>
  <si>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</si>
  <si>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</si>
  <si>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</si>
  <si>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</si>
  <si>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</si>
  <si>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</si>
  <si>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</si>
  <si>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</si>
  <si>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</si>
  <si>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</si>
  <si>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</si>
  <si>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</si>
  <si>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</si>
  <si>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</si>
  <si>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</si>
  <si>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</si>
  <si>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</si>
  <si>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</si>
  <si>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</si>
  <si>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</si>
  <si>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</si>
  <si>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</si>
  <si>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</si>
  <si>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</si>
  <si>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</si>
  <si>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</si>
  <si>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</si>
  <si>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</si>
  <si>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</si>
  <si>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</si>
  <si>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</si>
  <si>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</si>
  <si>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</si>
  <si>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</si>
  <si>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</si>
  <si>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</si>
  <si>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</si>
  <si>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</si>
  <si>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</si>
  <si>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</si>
  <si>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</si>
  <si>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</si>
  <si>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</si>
  <si>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</si>
  <si>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</si>
  <si>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</si>
  <si>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</si>
  <si>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</si>
  <si>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</si>
  <si>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</si>
  <si>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</si>
  <si>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</si>
  <si>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</si>
  <si>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</si>
  <si>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</si>
  <si>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</si>
  <si>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</si>
  <si>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</si>
  <si>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</si>
  <si>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</si>
  <si>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</si>
  <si>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</si>
  <si>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</si>
  <si>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</si>
  <si>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</si>
  <si>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</si>
  <si>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</si>
  <si>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</si>
  <si>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</si>
  <si>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</si>
  <si>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</si>
  <si>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</si>
  <si>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</si>
  <si>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</si>
  <si>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</si>
  <si>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</si>
  <si>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</si>
  <si>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</si>
  <si>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</si>
  <si>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</si>
  <si>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</si>
  <si>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</si>
  <si>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</si>
  <si>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</si>
  <si>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</si>
  <si>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</si>
  <si>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</si>
  <si>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</si>
  <si>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</si>
  <si>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</si>
  <si>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</si>
  <si>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</si>
  <si>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</si>
  <si>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</si>
  <si>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</si>
  <si>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</si>
  <si>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</si>
  <si>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</si>
  <si>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</si>
  <si>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</si>
  <si>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</si>
  <si>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</si>
  <si>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</si>
  <si>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</si>
  <si>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</si>
  <si>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</si>
  <si>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</si>
  <si>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</si>
  <si>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</si>
  <si>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</si>
  <si>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</si>
  <si>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</si>
  <si>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</si>
  <si>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</si>
  <si>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</si>
  <si>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</si>
  <si>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</si>
  <si>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</si>
  <si>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</si>
  <si>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</si>
  <si>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</si>
  <si>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</si>
  <si>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</si>
  <si>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</si>
  <si>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</si>
  <si>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</si>
  <si>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</si>
  <si>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</si>
  <si>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</si>
  <si>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</si>
  <si>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</si>
  <si>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</si>
  <si>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</si>
  <si>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</si>
  <si>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</si>
  <si>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</si>
  <si>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</si>
  <si>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</si>
  <si>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</si>
  <si>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</si>
  <si>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</si>
  <si>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</si>
  <si>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</si>
  <si>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</si>
  <si>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</si>
  <si>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</si>
  <si>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</si>
  <si>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</si>
  <si>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</si>
  <si>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</si>
  <si>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</si>
  <si>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</si>
  <si>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</si>
  <si>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</si>
  <si>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</si>
  <si>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</si>
  <si>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</si>
  <si>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</si>
  <si>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</si>
  <si>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</si>
  <si>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</si>
  <si>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</si>
  <si>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</si>
  <si>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</si>
  <si>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</si>
  <si>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</si>
  <si>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</si>
  <si>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</si>
  <si>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</si>
  <si>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</si>
  <si>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</si>
  <si>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</si>
  <si>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</si>
  <si>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</si>
  <si>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</si>
  <si>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</si>
  <si>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</si>
  <si>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</si>
  <si>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</si>
  <si>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</si>
  <si>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</si>
  <si>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</si>
  <si>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</si>
  <si>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</si>
  <si>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</si>
  <si>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</si>
  <si>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</si>
  <si>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</si>
  <si>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</si>
  <si>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</si>
  <si>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</si>
  <si>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</si>
  <si>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</si>
  <si>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</si>
  <si>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</si>
  <si>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</si>
  <si>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</si>
  <si>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</si>
  <si>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</si>
  <si>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</si>
  <si>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</si>
  <si>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</si>
  <si>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</si>
  <si>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</si>
  <si>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</si>
  <si>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</si>
  <si>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</si>
  <si>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</si>
  <si>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</si>
  <si>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</si>
  <si>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</si>
  <si>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</si>
  <si>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</si>
  <si>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</si>
  <si>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</si>
  <si>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</si>
  <si>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</si>
  <si>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</si>
  <si>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</si>
  <si>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</si>
  <si>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</si>
  <si>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</si>
  <si>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</si>
  <si>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</si>
  <si>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</si>
  <si>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</si>
  <si>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</si>
  <si>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</si>
  <si>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</si>
  <si>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</si>
  <si>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</si>
  <si>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</si>
  <si>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</si>
  <si>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</si>
  <si>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</si>
  <si>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</si>
  <si>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</si>
  <si>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</si>
  <si>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</si>
  <si>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</si>
  <si>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</si>
  <si>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</si>
  <si>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</si>
  <si>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</si>
  <si>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</si>
  <si>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</si>
  <si>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</si>
  <si>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</si>
  <si>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</si>
  <si>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</si>
  <si>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</si>
  <si>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</si>
  <si>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</si>
  <si>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</si>
  <si>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</si>
  <si>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</si>
  <si>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</si>
  <si>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</si>
  <si>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</si>
  <si>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</si>
  <si>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</si>
  <si>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</si>
  <si>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</si>
  <si>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</si>
  <si>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</si>
  <si>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</si>
  <si>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</si>
  <si>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</si>
  <si>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</si>
  <si>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</si>
  <si>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</si>
  <si>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</si>
  <si>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</si>
  <si>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</si>
  <si>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</si>
  <si>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</si>
  <si>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</si>
  <si>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</si>
  <si>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</si>
  <si>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</si>
  <si>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</si>
  <si>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</si>
  <si>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</si>
  <si>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</si>
  <si>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</si>
  <si>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</si>
  <si>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</si>
  <si>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</si>
  <si>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</si>
  <si>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</si>
  <si>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</si>
  <si>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</si>
  <si>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</si>
  <si>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</si>
  <si>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</si>
  <si>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</si>
  <si>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</si>
  <si>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</si>
  <si>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</si>
  <si>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</si>
  <si>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</si>
  <si>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</si>
  <si>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</si>
  <si>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</si>
  <si>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</si>
  <si>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</si>
  <si>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</si>
  <si>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</si>
  <si>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</si>
  <si>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</si>
  <si>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</si>
  <si>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</si>
  <si>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</si>
  <si>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</si>
  <si>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</si>
  <si>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</si>
  <si>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</si>
  <si>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</si>
  <si>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</si>
  <si>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</si>
  <si>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</si>
  <si>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</si>
  <si>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</si>
  <si>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</si>
  <si>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</si>
  <si>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</si>
  <si>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</si>
  <si>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</si>
  <si>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</si>
  <si>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</si>
  <si>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</si>
  <si>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</si>
  <si>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</si>
  <si>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</si>
  <si>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</si>
  <si>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</si>
  <si>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</si>
  <si>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</si>
  <si>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</si>
  <si>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</si>
  <si>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</si>
  <si>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</si>
  <si>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</si>
  <si>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</si>
  <si>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</si>
  <si>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</si>
  <si>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</si>
  <si>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</si>
  <si>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</si>
  <si>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</si>
  <si>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</si>
  <si>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</si>
  <si>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</si>
  <si>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</si>
  <si>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</si>
  <si>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</si>
  <si>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</si>
  <si>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</si>
  <si>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</si>
  <si>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</si>
  <si>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</si>
  <si>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</si>
  <si>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</si>
  <si>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</si>
  <si>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</si>
  <si>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</si>
  <si>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</si>
  <si>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</si>
  <si>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</si>
  <si>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</si>
  <si>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</si>
  <si>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</si>
  <si>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</si>
  <si>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</si>
  <si>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</si>
  <si>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</si>
  <si>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</si>
  <si>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</si>
  <si>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</si>
  <si>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</si>
  <si>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</si>
  <si>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</si>
  <si>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</si>
  <si>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</si>
  <si>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</si>
  <si>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</si>
  <si>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</si>
  <si>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</si>
  <si>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</si>
  <si>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</si>
  <si>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</si>
  <si>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</si>
  <si>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</si>
  <si>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</si>
  <si>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</si>
  <si>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</si>
  <si>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</si>
  <si>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</si>
  <si>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</si>
  <si>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</si>
  <si>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</si>
  <si>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</si>
  <si>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</si>
  <si>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</si>
  <si>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</si>
  <si>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</si>
  <si>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</si>
  <si>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</si>
  <si>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</si>
  <si>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</si>
  <si>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</si>
  <si>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</si>
  <si>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</si>
  <si>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</si>
  <si>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</si>
  <si>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</si>
  <si>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</si>
  <si>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</si>
  <si>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</si>
  <si>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</si>
  <si>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</si>
  <si>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</si>
  <si>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</si>
  <si>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</si>
  <si>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</si>
  <si>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</si>
  <si>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</si>
  <si>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</si>
  <si>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</si>
  <si>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</si>
  <si>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</si>
  <si>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</si>
  <si>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</si>
  <si>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</si>
  <si>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</si>
  <si>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</si>
  <si>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</si>
  <si>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</si>
  <si>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</si>
  <si>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</si>
  <si>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</si>
  <si>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</si>
  <si>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</si>
  <si>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</si>
  <si>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</si>
  <si>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</si>
  <si>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</si>
  <si>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</si>
  <si>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</si>
  <si>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</si>
  <si>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</si>
  <si>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</si>
  <si>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</si>
  <si>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</si>
  <si>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</si>
  <si>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</si>
  <si>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</si>
  <si>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</si>
  <si>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</si>
  <si>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</si>
  <si>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</si>
  <si>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</si>
  <si>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</si>
  <si>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</si>
  <si>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</si>
  <si>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</si>
  <si>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</si>
  <si>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</si>
  <si>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</si>
  <si>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</si>
  <si>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</si>
  <si>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</si>
  <si>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</si>
  <si>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</si>
  <si>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</si>
  <si>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</si>
  <si>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</si>
  <si>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</si>
  <si>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</si>
  <si>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</si>
  <si>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</si>
  <si>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</si>
  <si>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</si>
  <si>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</si>
  <si>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</si>
  <si>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</si>
  <si>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</si>
  <si>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</si>
  <si>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</si>
  <si>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</si>
  <si>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</si>
  <si>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</si>
  <si>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</si>
  <si>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</si>
  <si>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</si>
  <si>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</si>
  <si>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</si>
  <si>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</si>
  <si>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</si>
  <si>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</si>
  <si>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</si>
  <si>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</si>
  <si>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</si>
  <si>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</si>
  <si>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</si>
  <si>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</si>
  <si>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</si>
  <si>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</si>
  <si>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</si>
  <si>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</si>
  <si>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</si>
  <si>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</si>
  <si>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</si>
  <si>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</si>
  <si>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</si>
  <si>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</si>
  <si>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</si>
  <si>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</si>
  <si>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</si>
  <si>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</si>
  <si>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</si>
  <si>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</si>
  <si>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</si>
  <si>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</si>
  <si>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</si>
  <si>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</si>
  <si>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</si>
  <si>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</si>
  <si>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</si>
  <si>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</si>
  <si>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</si>
  <si>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</si>
  <si>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</si>
  <si>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</si>
  <si>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</si>
  <si>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</si>
  <si>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</si>
  <si>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</si>
  <si>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</si>
  <si>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</si>
  <si>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</si>
  <si>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</si>
  <si>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</si>
  <si>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</si>
  <si>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</si>
  <si>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</si>
  <si>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</si>
  <si>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</si>
  <si>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</si>
  <si>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</si>
  <si>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</si>
  <si>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</si>
  <si>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</si>
  <si>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</si>
  <si>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</si>
  <si>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</si>
  <si>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</si>
  <si>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</si>
  <si>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</si>
  <si>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</si>
  <si>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</si>
  <si>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</si>
  <si>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</si>
  <si>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</si>
  <si>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</si>
  <si>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</si>
  <si>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</si>
  <si>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</si>
  <si>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</si>
  <si>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</si>
  <si>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</si>
  <si>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</si>
  <si>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</si>
  <si>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</si>
  <si>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</si>
  <si>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</si>
  <si>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</si>
  <si>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</si>
  <si>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</si>
  <si>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</si>
  <si>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</si>
  <si>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</si>
  <si>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</si>
  <si>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</si>
  <si>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</si>
  <si>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</si>
  <si>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</si>
  <si>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</si>
  <si>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</si>
  <si>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</si>
  <si>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</si>
  <si>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</si>
  <si>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</si>
  <si>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</si>
  <si>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</si>
  <si>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</si>
  <si>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</si>
  <si>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</si>
  <si>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</si>
  <si>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</si>
  <si>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</si>
  <si>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</si>
  <si>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</si>
  <si>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</si>
  <si>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</si>
  <si>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</si>
  <si>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</si>
  <si>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</si>
  <si>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</si>
  <si>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</si>
  <si>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</si>
  <si>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</si>
  <si>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</si>
  <si>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</si>
  <si>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</si>
  <si>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</si>
  <si>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</si>
  <si>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</si>
  <si>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</si>
  <si>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</si>
  <si>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</si>
  <si>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</si>
  <si>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</si>
  <si>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</si>
  <si>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</si>
  <si>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</si>
  <si>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</si>
  <si>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</si>
  <si>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</si>
  <si>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</si>
  <si>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</si>
  <si>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</si>
  <si>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</si>
  <si>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</si>
  <si>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</si>
  <si>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</si>
  <si>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</si>
  <si>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</si>
  <si>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</si>
  <si>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</si>
  <si>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</si>
  <si>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</si>
  <si>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</si>
  <si>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</si>
  <si>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</si>
  <si>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</si>
  <si>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</si>
  <si>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</si>
  <si>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</si>
  <si>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</si>
  <si>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</si>
  <si>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</si>
  <si>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</si>
  <si>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</si>
  <si>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</si>
  <si>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</si>
  <si>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</si>
  <si>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</si>
  <si>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</si>
  <si>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</si>
  <si>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</si>
  <si>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</si>
  <si>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</si>
  <si>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</si>
  <si>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</si>
  <si>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</si>
  <si>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</si>
  <si>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</si>
  <si>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</si>
  <si>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</si>
  <si>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</si>
  <si>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</si>
  <si>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</si>
  <si>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</si>
  <si>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</si>
  <si>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</si>
  <si>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</si>
  <si>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</si>
  <si>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</si>
  <si>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</si>
  <si>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</si>
  <si>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</si>
  <si>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</si>
  <si>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</si>
  <si>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</si>
  <si>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</si>
  <si>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</si>
  <si>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</si>
  <si>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</si>
  <si>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</si>
  <si>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</si>
  <si>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</si>
  <si>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</si>
  <si>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</si>
  <si>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</si>
  <si>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</si>
  <si>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</si>
  <si>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</si>
  <si>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</si>
  <si>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</si>
  <si>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</si>
  <si>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</si>
  <si>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</si>
  <si>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</si>
  <si>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</si>
  <si>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</si>
  <si>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</si>
  <si>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</si>
  <si>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</si>
  <si>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</si>
  <si>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</si>
  <si>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</si>
  <si>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</si>
  <si>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</si>
  <si>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</si>
  <si>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</si>
  <si>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</si>
  <si>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</si>
  <si>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</si>
  <si>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</si>
  <si>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</si>
  <si>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</si>
  <si>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</si>
  <si>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</si>
  <si>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</si>
  <si>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</si>
  <si>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</si>
  <si>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</si>
  <si>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</si>
  <si>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</si>
  <si>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</si>
  <si>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</si>
  <si>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</si>
  <si>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</si>
  <si>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</si>
  <si>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</si>
  <si>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</si>
  <si>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</si>
  <si>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</si>
  <si>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</si>
  <si>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</si>
  <si>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</si>
  <si>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</si>
  <si>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</si>
  <si>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</si>
  <si>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</si>
  <si>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</si>
  <si>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</si>
  <si>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</si>
  <si>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</si>
  <si>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</si>
  <si>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</si>
  <si>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</si>
  <si>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</si>
  <si>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</si>
  <si>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</si>
  <si>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</si>
  <si>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</si>
  <si>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</si>
  <si>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</si>
  <si>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</si>
  <si>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</si>
  <si>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</si>
  <si>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</si>
  <si>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</si>
  <si>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</si>
  <si>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</si>
  <si>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</si>
  <si>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</si>
  <si>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</si>
  <si>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</si>
  <si>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</si>
  <si>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</si>
  <si>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</si>
  <si>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</si>
  <si>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</si>
  <si>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</si>
  <si>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</si>
  <si>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</si>
  <si>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</si>
  <si>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</si>
  <si>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</si>
  <si>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</si>
  <si>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</si>
  <si>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</si>
  <si>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</si>
  <si>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</si>
  <si>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</si>
  <si>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</si>
  <si>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</si>
  <si>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</si>
  <si>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</si>
  <si>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</si>
  <si>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</si>
  <si>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</si>
  <si>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</si>
  <si>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</si>
  <si>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</si>
  <si>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</si>
  <si>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</si>
  <si>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</si>
  <si>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</si>
  <si>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</si>
  <si>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</si>
  <si>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</si>
  <si>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</si>
  <si>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</si>
  <si>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</si>
  <si>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</si>
  <si>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</si>
  <si>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</si>
  <si>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</si>
  <si>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</si>
  <si>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</si>
  <si>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</si>
  <si>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</si>
  <si>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</si>
  <si>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</si>
  <si>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</si>
  <si>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</si>
  <si>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</si>
  <si>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</si>
  <si>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</si>
  <si>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</si>
  <si>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</si>
  <si>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</si>
  <si>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</si>
  <si>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</si>
  <si>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</si>
  <si>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</si>
  <si>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</si>
  <si>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</si>
  <si>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</si>
  <si>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</si>
  <si>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</si>
  <si>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</si>
  <si>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</si>
  <si>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</si>
  <si>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</si>
  <si>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</si>
  <si>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</si>
  <si>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</si>
  <si>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</si>
  <si>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</si>
  <si>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</si>
  <si>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</si>
  <si>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</si>
  <si>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</si>
  <si>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</si>
  <si>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</si>
  <si>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</si>
  <si>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</si>
  <si>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</si>
  <si>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</si>
  <si>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</si>
  <si>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</si>
  <si>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</si>
  <si>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</si>
  <si>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</si>
  <si>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</si>
  <si>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</si>
  <si>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</si>
  <si>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</si>
  <si>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</si>
  <si>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</si>
  <si>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</si>
  <si>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</si>
  <si>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</si>
  <si>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</si>
  <si>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</si>
  <si>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</si>
  <si>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</si>
  <si>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</si>
  <si>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</si>
  <si>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</si>
  <si>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</si>
  <si>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</si>
  <si>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</si>
  <si>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</si>
  <si>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</si>
  <si>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</si>
  <si>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</si>
  <si>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</si>
  <si>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</si>
  <si>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</si>
  <si>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</si>
  <si>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</si>
  <si>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</si>
  <si>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</si>
  <si>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</si>
  <si>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</si>
  <si>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</si>
  <si>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</si>
  <si>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</si>
  <si>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</si>
  <si>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</si>
  <si>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</si>
  <si>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</si>
  <si>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</si>
  <si>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</si>
  <si>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</si>
  <si>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</si>
  <si>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</si>
  <si>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</si>
  <si>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</si>
  <si>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</si>
  <si>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</si>
  <si>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</si>
  <si>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</si>
  <si>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</si>
  <si>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</si>
  <si>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</si>
  <si>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</si>
  <si>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</si>
  <si>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</si>
  <si>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</si>
  <si>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</si>
  <si>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</si>
  <si>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</si>
  <si>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</si>
  <si>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</si>
  <si>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</si>
  <si>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</si>
  <si>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</si>
  <si>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</si>
  <si>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</si>
  <si>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</si>
  <si>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</si>
  <si>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</si>
  <si>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</si>
  <si>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</si>
  <si>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</si>
  <si>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</si>
  <si>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</si>
  <si>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</si>
  <si>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</si>
  <si>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</si>
  <si>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</si>
  <si>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</si>
  <si>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</si>
  <si>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</si>
  <si>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</si>
  <si>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</si>
  <si>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</si>
  <si>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</si>
  <si>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</si>
  <si>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</si>
  <si>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</si>
  <si>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</si>
  <si>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</si>
  <si>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</si>
  <si>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</si>
  <si>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</si>
  <si>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</si>
  <si>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</si>
  <si>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</si>
  <si>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</si>
  <si>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</si>
  <si>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</si>
  <si>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</si>
  <si>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</si>
  <si>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</si>
  <si>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</si>
  <si>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</si>
  <si>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</si>
  <si>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</si>
  <si>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</si>
  <si>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</si>
  <si>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</si>
  <si>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</si>
  <si>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</si>
  <si>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</si>
  <si>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</si>
  <si>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</si>
  <si>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</si>
  <si>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</si>
  <si>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</si>
  <si>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</si>
  <si>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</si>
  <si>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</si>
  <si>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</si>
  <si>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</si>
  <si>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</si>
  <si>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</si>
  <si>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</si>
  <si>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</si>
  <si>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</si>
  <si>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</si>
  <si>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</si>
  <si>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</si>
  <si>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</si>
  <si>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</si>
  <si>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</si>
  <si>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</si>
  <si>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</si>
  <si>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</si>
  <si>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</si>
  <si>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</si>
  <si>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</si>
  <si>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</si>
  <si>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</si>
  <si>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</si>
  <si>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</si>
  <si>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</si>
  <si>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</si>
  <si>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</si>
  <si>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</si>
  <si>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</si>
  <si>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</si>
  <si>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</si>
  <si>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</si>
  <si>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</si>
  <si>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</si>
  <si>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</si>
  <si>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</si>
  <si>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</si>
  <si>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</si>
  <si>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</si>
  <si>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</si>
  <si>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</si>
  <si>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</si>
  <si>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</si>
  <si>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</si>
  <si>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</si>
  <si>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</si>
  <si>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</si>
  <si>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</si>
  <si>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</si>
  <si>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</si>
  <si>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</si>
  <si>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</si>
  <si>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</si>
  <si>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</si>
  <si>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</si>
  <si>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</si>
  <si>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</si>
  <si>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</si>
  <si>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</si>
  <si>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</si>
  <si>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</si>
  <si>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</si>
  <si>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</si>
  <si>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</si>
  <si>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</si>
  <si>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</si>
  <si>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</si>
  <si>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</si>
  <si>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</si>
  <si>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</si>
  <si>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</si>
  <si>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</si>
  <si>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</si>
  <si>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</si>
  <si>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</si>
  <si>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</si>
  <si>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</si>
  <si>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</si>
  <si>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</si>
  <si>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</si>
  <si>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</si>
  <si>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</si>
  <si>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</si>
  <si>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</si>
  <si>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</si>
  <si>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</si>
  <si>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</si>
  <si>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</si>
  <si>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</si>
  <si>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</si>
  <si>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</si>
  <si>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</si>
  <si>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</si>
  <si>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</si>
  <si>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</si>
  <si>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</si>
  <si>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</si>
  <si>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</si>
  <si>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</si>
  <si>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</si>
  <si>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</si>
  <si>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</si>
  <si>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</si>
  <si>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</si>
  <si>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</si>
  <si>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</si>
  <si>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</si>
  <si>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</si>
  <si>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</si>
  <si>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</si>
  <si>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</si>
  <si>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</si>
  <si>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</si>
  <si>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</si>
  <si>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</si>
  <si>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</si>
  <si>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</si>
  <si>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</si>
  <si>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</si>
  <si>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</si>
  <si>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</si>
  <si>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</si>
  <si>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</si>
  <si>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</si>
  <si>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</si>
  <si>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</si>
  <si>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</si>
  <si>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</si>
  <si>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</si>
  <si>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</si>
  <si>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</si>
  <si>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</si>
  <si>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</si>
  <si>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</si>
  <si>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</si>
  <si>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</si>
  <si>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</si>
  <si>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</si>
  <si>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</si>
  <si>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</si>
  <si>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</si>
  <si>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</si>
  <si>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</si>
  <si>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</si>
  <si>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</si>
  <si>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</si>
  <si>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</si>
  <si>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</si>
  <si>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</si>
  <si>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</si>
  <si>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</si>
  <si>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</si>
  <si>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</si>
  <si>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</si>
  <si>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</si>
  <si>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</si>
  <si>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</si>
  <si>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</si>
  <si>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</si>
  <si>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</si>
  <si>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</si>
  <si>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</si>
  <si>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</si>
  <si>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</si>
  <si>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</si>
  <si>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</si>
  <si>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</si>
  <si>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</si>
  <si>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</si>
  <si>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</si>
  <si>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</si>
  <si>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</si>
  <si>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</si>
  <si>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</si>
  <si>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</si>
  <si>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</si>
  <si>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</si>
  <si>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</si>
  <si>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</si>
  <si>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</si>
  <si>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</si>
  <si>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</si>
  <si>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</si>
  <si>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</si>
  <si>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</si>
  <si>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</si>
  <si>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</si>
  <si>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</si>
  <si>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</si>
  <si>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</si>
  <si>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</si>
  <si>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</si>
  <si>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</si>
  <si>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</si>
  <si>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</si>
  <si>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</si>
  <si>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</si>
  <si>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</si>
  <si>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</si>
  <si>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</si>
  <si>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</si>
  <si>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</si>
  <si>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</si>
  <si>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</si>
  <si>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</si>
  <si>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</si>
  <si>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</si>
  <si>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</si>
  <si>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</si>
  <si>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</si>
  <si>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</si>
  <si>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</si>
  <si>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</si>
  <si>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</si>
  <si>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</si>
  <si>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</si>
  <si>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</si>
  <si>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</si>
  <si>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</si>
  <si>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</si>
  <si>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</si>
  <si>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</si>
  <si>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</si>
  <si>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</si>
  <si>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</si>
  <si>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</si>
  <si>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</si>
  <si>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</si>
  <si>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</si>
  <si>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</si>
  <si>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</si>
  <si>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</si>
  <si>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</si>
  <si>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</si>
  <si>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</si>
  <si>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</si>
  <si>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</si>
  <si>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</si>
  <si>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</si>
  <si>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</si>
  <si>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</si>
  <si>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</si>
  <si>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</si>
  <si>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</si>
  <si>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</si>
  <si>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</si>
  <si>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</si>
  <si>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</si>
  <si>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</si>
  <si>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</si>
  <si>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</si>
  <si>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</si>
  <si>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</si>
  <si>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</si>
  <si>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</si>
  <si>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</si>
  <si>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</si>
  <si>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</si>
  <si>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</si>
  <si>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</si>
  <si>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</si>
  <si>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</si>
  <si>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</si>
  <si>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</si>
  <si>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</si>
  <si>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</si>
  <si>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</si>
  <si>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</si>
  <si>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</si>
  <si>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</si>
  <si>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</si>
  <si>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</si>
  <si>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</si>
  <si>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</si>
  <si>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</si>
  <si>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</si>
  <si>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</si>
  <si>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</si>
  <si>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</si>
  <si>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</si>
  <si>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</si>
  <si>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</si>
  <si>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</si>
  <si>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</si>
  <si>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</si>
  <si>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</si>
  <si>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</si>
  <si>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</si>
  <si>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</si>
  <si>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</si>
  <si>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</si>
  <si>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</si>
  <si>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</si>
  <si>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</si>
  <si>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</si>
  <si>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</si>
  <si>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</si>
  <si>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</si>
  <si>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</si>
  <si>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</si>
  <si>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</si>
  <si>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</si>
  <si>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</si>
  <si>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</si>
  <si>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</si>
  <si>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</si>
  <si>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</si>
  <si>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</si>
  <si>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</si>
  <si>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</si>
  <si>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</si>
  <si>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</si>
  <si>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</si>
  <si>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</si>
  <si>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</si>
  <si>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</si>
  <si>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</si>
  <si>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</si>
  <si>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</si>
  <si>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</si>
  <si>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</si>
  <si>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</si>
  <si>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</si>
  <si>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</si>
  <si>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</si>
  <si>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</si>
  <si>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</si>
  <si>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</si>
  <si>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</si>
  <si>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</si>
  <si>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</si>
  <si>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</si>
  <si>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</si>
  <si>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</si>
  <si>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</si>
  <si>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</si>
  <si>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</si>
  <si>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</si>
  <si>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</si>
  <si>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</si>
  <si>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</si>
  <si>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</si>
  <si>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</si>
  <si>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</si>
  <si>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</si>
  <si>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</si>
  <si>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</si>
  <si>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</si>
  <si>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</si>
  <si>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</si>
  <si>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</si>
  <si>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</si>
  <si>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</si>
  <si>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</si>
  <si>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</si>
  <si>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</si>
  <si>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</si>
  <si>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</si>
  <si>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</si>
  <si>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</si>
  <si>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</si>
  <si>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</si>
  <si>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</si>
  <si>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</si>
  <si>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</si>
  <si>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</si>
  <si>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</si>
  <si>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</si>
  <si>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</si>
  <si>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</si>
  <si>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</si>
  <si>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</si>
  <si>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</si>
  <si>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</si>
  <si>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</si>
  <si>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</si>
  <si>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</si>
  <si>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</si>
  <si>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</si>
  <si>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</si>
  <si>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</si>
  <si>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</si>
  <si>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</si>
  <si>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</si>
  <si>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</si>
  <si>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</si>
  <si>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</si>
  <si>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</si>
  <si>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</si>
  <si>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</si>
  <si>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</si>
  <si>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</si>
  <si>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</si>
  <si>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</si>
  <si>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</si>
  <si>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</si>
  <si>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</si>
  <si>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</si>
  <si>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</si>
  <si>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</si>
  <si>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</si>
  <si>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</si>
  <si>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</si>
  <si>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</si>
  <si>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</si>
  <si>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</si>
  <si>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</si>
  <si>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</si>
  <si>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</si>
  <si>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</si>
  <si>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</si>
  <si>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</si>
  <si>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</si>
  <si>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</si>
  <si>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</si>
  <si>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</si>
  <si>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</si>
  <si>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</si>
  <si>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</si>
  <si>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</si>
  <si>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</si>
  <si>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</si>
  <si>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</si>
  <si>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</si>
  <si>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</si>
  <si>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</si>
  <si>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</si>
  <si>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</si>
  <si>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</si>
  <si>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</si>
  <si>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</si>
  <si>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</si>
  <si>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</si>
  <si>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</si>
  <si>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</si>
  <si>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</si>
  <si>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</si>
  <si>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</si>
  <si>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</si>
  <si>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</si>
  <si>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</si>
  <si>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</si>
  <si>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</si>
  <si>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</si>
  <si>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</si>
  <si>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</si>
  <si>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</si>
  <si>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</si>
  <si>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</si>
  <si>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</si>
  <si>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</si>
  <si>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</si>
  <si>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</si>
  <si>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</si>
  <si>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</si>
  <si>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</si>
  <si>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</si>
  <si>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</si>
  <si>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</si>
  <si>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</si>
  <si>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</si>
  <si>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</si>
  <si>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</si>
  <si>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</si>
  <si>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</si>
  <si>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</si>
  <si>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</si>
  <si>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</si>
  <si>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</si>
  <si>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</si>
  <si>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</si>
  <si>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</si>
  <si>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</si>
  <si>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</si>
  <si>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</si>
  <si>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</si>
  <si>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</si>
  <si>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</si>
  <si>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</si>
  <si>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</si>
  <si>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</si>
  <si>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</si>
  <si>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</si>
  <si>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</si>
  <si>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</si>
  <si>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</si>
  <si>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</si>
  <si>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</si>
  <si>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</si>
  <si>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</si>
  <si>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</si>
  <si>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</si>
  <si>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</si>
  <si>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</si>
  <si>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</si>
  <si>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</si>
  <si>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</si>
  <si>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</si>
  <si>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</si>
  <si>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</si>
  <si>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</si>
  <si>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</si>
  <si>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</si>
  <si>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</si>
  <si>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</si>
  <si>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</si>
  <si>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</si>
  <si>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</si>
  <si>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</si>
  <si>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</si>
  <si>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</si>
  <si>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</si>
  <si>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</si>
  <si>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</si>
  <si>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</si>
  <si>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</si>
  <si>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</si>
  <si>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</si>
  <si>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</si>
  <si>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</si>
  <si>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</si>
  <si>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</si>
  <si>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</si>
  <si>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</si>
  <si>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</si>
  <si>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</si>
  <si>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</si>
  <si>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</si>
  <si>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</si>
  <si>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</si>
  <si>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</si>
  <si>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</si>
  <si>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</si>
  <si>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</si>
  <si>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</si>
  <si>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</si>
  <si>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</si>
  <si>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</si>
  <si>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</si>
  <si>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</si>
  <si>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</si>
  <si>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</si>
  <si>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</si>
  <si>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</si>
  <si>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</si>
  <si>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</si>
  <si>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</si>
  <si>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</si>
  <si>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</si>
  <si>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</si>
  <si>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</si>
  <si>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</si>
  <si>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</si>
  <si>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</si>
  <si>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</si>
  <si>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</si>
  <si>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</si>
  <si>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</si>
  <si>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</si>
  <si>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</si>
  <si>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</si>
  <si>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</si>
  <si>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</si>
  <si>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</si>
  <si>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</si>
  <si>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</si>
  <si>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</si>
  <si>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</si>
  <si>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</si>
  <si>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</si>
  <si>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</si>
  <si>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</si>
  <si>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</si>
  <si>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</si>
  <si>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</si>
  <si>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</si>
  <si>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</si>
  <si>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</si>
  <si>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</si>
  <si>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</si>
  <si>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</si>
  <si>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</si>
  <si>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</si>
  <si>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</si>
  <si>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</si>
  <si>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</si>
  <si>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</si>
  <si>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</si>
  <si>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</si>
  <si>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</si>
  <si>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</si>
  <si>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</si>
  <si>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</si>
  <si>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</si>
  <si>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</si>
  <si>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</si>
  <si>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</si>
  <si>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</si>
  <si>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</si>
  <si>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</si>
  <si>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</si>
  <si>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</si>
  <si>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</si>
  <si>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</si>
  <si>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</si>
  <si>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</si>
  <si>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</si>
  <si>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</si>
  <si>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</si>
  <si>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</si>
  <si>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</si>
  <si>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</si>
  <si>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</si>
  <si>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</si>
  <si>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</si>
  <si>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</si>
  <si>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</si>
  <si>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</si>
  <si>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</si>
  <si>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</si>
  <si>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</si>
  <si>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</si>
  <si>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</si>
  <si>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</si>
  <si>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</si>
  <si>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</si>
  <si>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</si>
  <si>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</si>
  <si>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</si>
  <si>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</si>
  <si>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</si>
  <si>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</si>
  <si>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</si>
  <si>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</si>
  <si>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</si>
  <si>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</si>
  <si>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</si>
  <si>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</si>
  <si>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</si>
  <si>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</si>
  <si>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</si>
  <si>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</si>
  <si>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</si>
  <si>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</si>
  <si>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</si>
  <si>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</si>
  <si>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</si>
  <si>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</si>
  <si>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</si>
  <si>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</si>
  <si>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</si>
  <si>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</si>
  <si>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</si>
  <si>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</si>
  <si>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</si>
  <si>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</si>
  <si>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</si>
  <si>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</si>
  <si>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</si>
  <si>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</si>
  <si>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</si>
  <si>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</si>
  <si>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</si>
  <si>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</si>
  <si>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</si>
  <si>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</si>
  <si>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</si>
  <si>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</si>
  <si>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</si>
  <si>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</si>
  <si>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</si>
  <si>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</si>
  <si>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</si>
  <si>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</si>
  <si>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</si>
  <si>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</si>
  <si>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</si>
  <si>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</si>
  <si>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</si>
  <si>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</si>
  <si>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</si>
  <si>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</si>
  <si>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</si>
  <si>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</si>
  <si>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</si>
  <si>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</si>
  <si>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</si>
  <si>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</si>
  <si>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</si>
  <si>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</si>
  <si>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</si>
  <si>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</si>
  <si>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</si>
  <si>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</si>
  <si>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</si>
  <si>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</si>
  <si>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</si>
  <si>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</si>
  <si>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</si>
  <si>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</si>
  <si>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</si>
  <si>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</si>
  <si>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</si>
  <si>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</si>
  <si>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</si>
  <si>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</si>
  <si>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</si>
  <si>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</si>
  <si>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</si>
  <si>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</si>
  <si>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</si>
  <si>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</si>
  <si>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</si>
  <si>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</si>
  <si>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</si>
  <si>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</si>
  <si>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</si>
  <si>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</si>
  <si>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</si>
  <si>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</si>
  <si>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</si>
  <si>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</si>
  <si>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</si>
  <si>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</si>
  <si>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</si>
  <si>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</si>
  <si>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</si>
  <si>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</si>
  <si>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</si>
  <si>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</si>
  <si>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</si>
  <si>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</si>
  <si>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</si>
  <si>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</si>
  <si>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</si>
  <si>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</si>
  <si>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</si>
  <si>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</si>
  <si>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</si>
  <si>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</si>
  <si>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</si>
  <si>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</si>
  <si>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</si>
  <si>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</si>
  <si>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</si>
  <si>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</si>
  <si>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</si>
  <si>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</si>
  <si>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</si>
  <si>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</si>
  <si>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</si>
  <si>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</si>
  <si>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</si>
  <si>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</si>
  <si>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</si>
  <si>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</si>
  <si>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</si>
  <si>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</si>
  <si>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</si>
  <si>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</si>
  <si>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</si>
  <si>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</si>
  <si>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</si>
  <si>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</si>
  <si>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</si>
  <si>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</si>
  <si>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</si>
  <si>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</si>
  <si>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</si>
  <si>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</si>
  <si>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</si>
  <si>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</si>
  <si>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</si>
  <si>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</si>
  <si>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</si>
  <si>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</si>
  <si>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</si>
  <si>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</si>
  <si>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</si>
  <si>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</si>
  <si>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</si>
  <si>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</si>
  <si>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</si>
  <si>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</si>
  <si>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</si>
  <si>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</si>
  <si>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</si>
  <si>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</si>
  <si>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</si>
  <si>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</si>
  <si>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</si>
  <si>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</si>
  <si>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</si>
  <si>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</si>
  <si>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</si>
  <si>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</si>
  <si>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</si>
  <si>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</si>
  <si>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</si>
  <si>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</si>
  <si>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</si>
  <si>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</si>
  <si>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</si>
  <si>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</si>
  <si>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</si>
  <si>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</si>
  <si>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</si>
  <si>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</si>
  <si>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</si>
  <si>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</si>
  <si>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</si>
  <si>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</si>
  <si>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</si>
  <si>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</si>
  <si>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</si>
  <si>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</si>
  <si>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</si>
  <si>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</si>
  <si>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</si>
  <si>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</si>
  <si>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</si>
  <si>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</si>
  <si>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</si>
  <si>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</si>
  <si>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</si>
  <si>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</si>
  <si>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</si>
  <si>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</si>
  <si>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</si>
  <si>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</si>
  <si>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</si>
  <si>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</si>
  <si>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</si>
  <si>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</si>
  <si>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</si>
  <si>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</si>
  <si>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</si>
  <si>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</si>
  <si>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</si>
  <si>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</si>
  <si>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</si>
  <si>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</si>
  <si>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</si>
  <si>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</si>
  <si>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</si>
  <si>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</si>
  <si>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</si>
  <si>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</si>
  <si>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</si>
  <si>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</si>
  <si>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</si>
  <si>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</si>
  <si>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</si>
  <si>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</si>
  <si>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</si>
  <si>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</si>
  <si>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</si>
  <si>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</si>
  <si>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</si>
  <si>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</si>
  <si>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</si>
  <si>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</si>
  <si>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</si>
  <si>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</si>
  <si>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</si>
  <si>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</si>
  <si>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</si>
  <si>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</si>
  <si>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</si>
  <si>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</si>
  <si>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</si>
  <si>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</si>
  <si>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</si>
  <si>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</si>
  <si>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</si>
  <si>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</si>
  <si>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</si>
  <si>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</si>
  <si>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</si>
  <si>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</si>
  <si>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</si>
  <si>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</si>
  <si>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</si>
  <si>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</si>
  <si>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</si>
  <si>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</si>
  <si>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</si>
  <si>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</si>
  <si>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</si>
  <si>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</si>
  <si>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</si>
  <si>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</si>
  <si>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</si>
  <si>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</si>
  <si>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</si>
  <si>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</si>
  <si>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</si>
  <si>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</si>
  <si>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</si>
  <si>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</si>
  <si>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</si>
  <si>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</si>
  <si>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</si>
  <si>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</si>
  <si>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</si>
  <si>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</si>
  <si>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</si>
  <si>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</si>
  <si>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</si>
  <si>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</si>
  <si>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</si>
  <si>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</si>
  <si>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</si>
  <si>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</si>
  <si>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</si>
  <si>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</si>
  <si>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</si>
  <si>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</si>
  <si>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</si>
  <si>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</si>
  <si>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</si>
  <si>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</si>
  <si>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</si>
  <si>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</si>
  <si>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</si>
  <si>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</si>
  <si>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</si>
  <si>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</si>
  <si>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</si>
  <si>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</si>
  <si>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</si>
  <si>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</si>
  <si>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</si>
  <si>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</si>
  <si>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</si>
  <si>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</si>
  <si>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</si>
  <si>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</si>
  <si>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</si>
  <si>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</si>
  <si>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</si>
  <si>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</si>
  <si>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</si>
  <si>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</si>
  <si>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</si>
  <si>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</si>
  <si>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</si>
  <si>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</si>
  <si>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</si>
  <si>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</si>
  <si>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</si>
  <si>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</si>
  <si>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</si>
  <si>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</si>
  <si>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</si>
  <si>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</si>
  <si>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</si>
  <si>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</si>
  <si>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</si>
  <si>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</si>
  <si>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</si>
  <si>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</si>
  <si>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</si>
  <si>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</si>
  <si>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</si>
  <si>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</si>
  <si>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</si>
  <si>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</si>
  <si>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</si>
  <si>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</si>
  <si>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</si>
  <si>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</si>
  <si>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</si>
  <si>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</si>
  <si>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</si>
  <si>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</si>
  <si>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</si>
  <si>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</si>
  <si>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</si>
  <si>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</si>
  <si>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</si>
  <si>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</si>
  <si>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</si>
  <si>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</si>
  <si>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</si>
  <si>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</si>
  <si>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</si>
  <si>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</si>
  <si>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</si>
  <si>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</si>
  <si>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</si>
  <si>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</si>
  <si>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</si>
  <si>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</si>
  <si>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</si>
  <si>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</si>
  <si>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</si>
  <si>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</si>
  <si>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</si>
  <si>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</si>
  <si>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</si>
  <si>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</si>
  <si>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</si>
  <si>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</si>
  <si>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</si>
  <si>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</si>
  <si>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</si>
  <si>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</si>
  <si>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</si>
  <si>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</si>
  <si>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</si>
  <si>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</si>
  <si>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</si>
  <si>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</si>
  <si>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</si>
  <si>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</si>
  <si>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</si>
  <si>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</si>
  <si>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</si>
  <si>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</si>
  <si>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</si>
  <si>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</si>
  <si>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</si>
  <si>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</si>
  <si>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</si>
  <si>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</si>
  <si>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</si>
  <si>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</si>
  <si>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</si>
  <si>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</si>
  <si>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</si>
  <si>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</si>
  <si>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</si>
  <si>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</si>
  <si>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</si>
  <si>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</si>
  <si>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</si>
  <si>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</si>
  <si>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</si>
  <si>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</si>
  <si>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</si>
  <si>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</si>
  <si>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</si>
  <si>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</si>
  <si>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</si>
  <si>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</si>
  <si>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</si>
  <si>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</si>
  <si>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</si>
  <si>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</si>
  <si>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</si>
  <si>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</si>
  <si>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</si>
  <si>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</si>
  <si>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</si>
  <si>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</si>
  <si>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</si>
  <si>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</si>
  <si>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</si>
  <si>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</si>
  <si>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</si>
  <si>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</si>
  <si>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</si>
  <si>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</si>
  <si>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</si>
  <si>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</si>
  <si>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</si>
  <si>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</si>
  <si>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</si>
  <si>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</si>
  <si>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</si>
  <si>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</si>
  <si>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</si>
  <si>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</si>
  <si>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</si>
  <si>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</si>
  <si>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</si>
  <si>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</si>
  <si>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</si>
  <si>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</si>
  <si>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</si>
  <si>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</si>
  <si>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</si>
  <si>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</si>
  <si>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</si>
  <si>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</si>
  <si>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</si>
  <si>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</si>
  <si>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</si>
  <si>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</si>
  <si>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</si>
  <si>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</si>
  <si>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</si>
  <si>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</si>
  <si>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</si>
  <si>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</si>
  <si>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</si>
  <si>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</si>
  <si>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</si>
  <si>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</si>
  <si>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</si>
  <si>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</si>
  <si>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</si>
  <si>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</si>
  <si>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</si>
  <si>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</si>
  <si>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</si>
  <si>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</si>
  <si>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</si>
  <si>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</si>
  <si>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</si>
  <si>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</si>
  <si>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</si>
  <si>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</si>
  <si>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</si>
  <si>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</si>
  <si>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</si>
  <si>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</si>
  <si>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</si>
  <si>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</si>
  <si>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</si>
  <si>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</si>
  <si>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</si>
  <si>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</si>
  <si>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</si>
  <si>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</si>
  <si>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</si>
  <si>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</si>
  <si>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</si>
  <si>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</si>
  <si>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</si>
  <si>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</si>
  <si>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</si>
  <si>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</si>
  <si>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</si>
  <si>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</si>
  <si>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</si>
  <si>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</si>
  <si>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</si>
  <si>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</si>
  <si>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</si>
  <si>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</si>
  <si>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</si>
  <si>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</si>
  <si>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</si>
  <si>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</si>
  <si>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</si>
  <si>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</si>
  <si>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</si>
  <si>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</si>
  <si>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</si>
  <si>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</si>
  <si>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</si>
  <si>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</si>
  <si>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</si>
  <si>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</si>
  <si>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</si>
  <si>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</si>
  <si>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</si>
  <si>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</si>
  <si>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</si>
  <si>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</si>
  <si>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</si>
  <si>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</si>
  <si>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</si>
  <si>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</si>
  <si>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</si>
  <si>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</si>
  <si>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</si>
  <si>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</si>
  <si>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</si>
  <si>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</si>
  <si>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</si>
  <si>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</si>
  <si>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</si>
  <si>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</si>
  <si>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</si>
  <si>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</si>
  <si>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</si>
  <si>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</si>
  <si>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</si>
  <si>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</si>
  <si>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</si>
  <si>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</si>
  <si>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</si>
  <si>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</si>
  <si>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</si>
  <si>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</si>
  <si>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</si>
  <si>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</si>
  <si>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</si>
  <si>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</si>
  <si>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</si>
  <si>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</si>
  <si>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</si>
  <si>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</si>
  <si>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</si>
  <si>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</si>
  <si>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</si>
  <si>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</si>
  <si>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</si>
  <si>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</si>
  <si>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</si>
  <si>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</si>
  <si>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</si>
  <si>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</si>
  <si>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</si>
  <si>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</si>
  <si>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</si>
  <si>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</si>
  <si>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</si>
  <si>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</si>
  <si>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</si>
  <si>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</si>
  <si>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</si>
  <si>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</si>
  <si>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</si>
  <si>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</si>
  <si>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</si>
  <si>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</si>
  <si>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</si>
  <si>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</si>
  <si>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</si>
  <si>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</si>
  <si>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</si>
  <si>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</si>
  <si>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</si>
  <si>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</si>
  <si>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</si>
  <si>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</si>
  <si>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</si>
  <si>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</si>
  <si>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</si>
  <si>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</si>
  <si>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</si>
  <si>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</si>
  <si>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</si>
  <si>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</si>
  <si>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</si>
  <si>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</si>
  <si>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</si>
  <si>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</si>
  <si>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</si>
  <si>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</si>
  <si>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</si>
  <si>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</si>
  <si>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</si>
  <si>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</si>
  <si>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</si>
  <si>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</si>
  <si>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</si>
  <si>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</si>
  <si>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</si>
  <si>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</si>
  <si>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</si>
  <si>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</si>
  <si>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</si>
  <si>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</si>
  <si>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</si>
  <si>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</si>
  <si>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</si>
  <si>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</si>
  <si>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</si>
  <si>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</si>
  <si>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</si>
  <si>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</si>
  <si>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</si>
  <si>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</si>
  <si>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</si>
  <si>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</si>
  <si>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</si>
  <si>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</si>
  <si>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</si>
  <si>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</si>
  <si>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</si>
  <si>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</si>
  <si>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</si>
  <si>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</si>
  <si>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</si>
  <si>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</si>
  <si>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</si>
  <si>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</si>
  <si>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</si>
  <si>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</si>
  <si>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</si>
  <si>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</si>
  <si>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</si>
  <si>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</si>
  <si>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</si>
  <si>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</si>
  <si>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</si>
  <si>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</si>
  <si>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</si>
  <si>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</si>
  <si>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</si>
  <si>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</si>
  <si>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</si>
  <si>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</si>
  <si>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</si>
  <si>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</si>
  <si>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</si>
  <si>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</si>
  <si>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</si>
  <si>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</si>
  <si>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</si>
  <si>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</si>
  <si>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</si>
  <si>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</si>
  <si>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</si>
  <si>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</si>
  <si>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</si>
  <si>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</si>
  <si>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</si>
  <si>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</si>
  <si>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</si>
  <si>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</si>
  <si>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</si>
  <si>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</si>
  <si>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</si>
  <si>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</si>
  <si>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</si>
  <si>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</si>
  <si>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</si>
  <si>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</si>
  <si>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</si>
  <si>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</si>
  <si>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</si>
  <si>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</si>
  <si>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</si>
  <si>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</si>
  <si>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</si>
  <si>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</si>
  <si>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</si>
  <si>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</si>
  <si>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</si>
  <si>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</si>
  <si>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</si>
  <si>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</si>
  <si>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</si>
  <si>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</si>
  <si>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</si>
  <si>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</si>
  <si>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</si>
  <si>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</si>
  <si>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</si>
  <si>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</si>
  <si>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</si>
  <si>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</si>
  <si>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</si>
  <si>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</si>
  <si>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</si>
  <si>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</si>
  <si>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</si>
  <si>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</si>
  <si>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</si>
  <si>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</si>
  <si>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</si>
  <si>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</si>
  <si>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</si>
  <si>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</si>
  <si>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</si>
  <si>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</si>
  <si>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</si>
  <si>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</si>
  <si>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</si>
  <si>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</si>
  <si>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</si>
  <si>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</si>
  <si>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</si>
  <si>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</si>
  <si>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</si>
  <si>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</si>
  <si>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</si>
  <si>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</si>
  <si>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</si>
  <si>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</si>
  <si>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</si>
  <si>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</si>
  <si>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</si>
  <si>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</si>
  <si>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</si>
  <si>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</si>
  <si>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</si>
  <si>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</si>
  <si>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</si>
  <si>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</si>
  <si>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</si>
  <si>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</si>
  <si>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</si>
  <si>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</si>
  <si>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</si>
  <si>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</si>
  <si>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</si>
  <si>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</si>
  <si>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</si>
  <si>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</si>
  <si>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</si>
  <si>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</si>
  <si>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</si>
  <si>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</si>
  <si>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</si>
  <si>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</si>
  <si>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</si>
  <si>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</si>
  <si>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</si>
  <si>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</si>
  <si>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</si>
  <si>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</si>
  <si>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</si>
  <si>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</si>
  <si>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</si>
  <si>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</si>
  <si>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</si>
  <si>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</si>
  <si>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</si>
  <si>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</si>
  <si>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</si>
  <si>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</si>
  <si>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</si>
  <si>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</si>
  <si>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</si>
  <si>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</si>
  <si>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</si>
  <si>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</si>
  <si>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</si>
  <si>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</si>
  <si>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</si>
  <si>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</si>
  <si>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</si>
  <si>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</si>
  <si>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</si>
  <si>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</si>
  <si>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</si>
  <si>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</si>
  <si>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</si>
  <si>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</si>
  <si>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</si>
  <si>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</si>
  <si>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</si>
  <si>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</si>
  <si>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</si>
  <si>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</si>
  <si>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</si>
  <si>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</si>
  <si>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</si>
  <si>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</si>
  <si>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</si>
  <si>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</si>
  <si>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</si>
  <si>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</si>
  <si>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</si>
  <si>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</si>
  <si>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</si>
  <si>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</si>
  <si>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</si>
  <si>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</si>
  <si>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</si>
  <si>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</si>
  <si>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</si>
  <si>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</si>
  <si>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</si>
  <si>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</si>
  <si>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</si>
  <si>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</si>
  <si>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</si>
  <si>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</si>
  <si>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</si>
  <si>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</si>
  <si>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</si>
  <si>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</si>
  <si>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</si>
  <si>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</si>
  <si>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</si>
  <si>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</si>
  <si>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</si>
  <si>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</si>
  <si>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</si>
  <si>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</si>
  <si>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</si>
  <si>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</si>
  <si>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</si>
  <si>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</si>
  <si>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</si>
  <si>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</si>
  <si>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</si>
  <si>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</si>
  <si>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</si>
  <si>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</si>
  <si>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</si>
  <si>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</si>
  <si>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</si>
  <si>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</si>
  <si>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</si>
  <si>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</si>
  <si>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</si>
  <si>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</si>
  <si>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</si>
  <si>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</si>
  <si>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</si>
  <si>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</si>
  <si>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</si>
  <si>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</si>
  <si>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</si>
  <si>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</si>
  <si>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</si>
  <si>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</si>
  <si>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</si>
  <si>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</si>
  <si>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</si>
  <si>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</si>
  <si>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</si>
  <si>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</si>
  <si>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</si>
  <si>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</si>
  <si>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</si>
  <si>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</si>
  <si>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</si>
  <si>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</si>
  <si>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</si>
  <si>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</si>
  <si>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</si>
  <si>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</si>
  <si>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</si>
  <si>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</si>
  <si>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</si>
  <si>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</si>
  <si>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</si>
  <si>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</si>
  <si>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</si>
  <si>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</si>
  <si>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</si>
  <si>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</si>
  <si>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</si>
  <si>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</si>
  <si>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</si>
  <si>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</si>
  <si>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</si>
  <si>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</si>
  <si>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</si>
  <si>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</si>
  <si>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</si>
  <si>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</si>
  <si>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</si>
  <si>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</si>
  <si>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</si>
  <si>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</si>
  <si>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</si>
  <si>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</si>
  <si>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</si>
  <si>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</si>
  <si>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</si>
  <si>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</si>
  <si>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</si>
  <si>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</si>
  <si>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</si>
  <si>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</si>
  <si>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</si>
  <si>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</si>
  <si>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</si>
  <si>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</si>
  <si>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</si>
  <si>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</si>
  <si>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</si>
  <si>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</si>
  <si>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</si>
  <si>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</si>
  <si>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</si>
  <si>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</si>
  <si>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</si>
  <si>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</si>
  <si>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</si>
  <si>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</si>
  <si>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</si>
  <si>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</si>
  <si>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</si>
  <si>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</si>
  <si>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</si>
  <si>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</si>
  <si>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</si>
  <si>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</si>
  <si>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</si>
  <si>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</si>
  <si>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</si>
  <si>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</si>
  <si>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</si>
  <si>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</si>
  <si>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</si>
  <si>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</si>
  <si>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</si>
  <si>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</si>
  <si>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</si>
  <si>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</si>
  <si>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</si>
  <si>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</si>
  <si>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</si>
  <si>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</si>
  <si>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</si>
  <si>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</si>
  <si>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</si>
  <si>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</si>
  <si>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</si>
  <si>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</si>
  <si>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</si>
  <si>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</si>
  <si>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</si>
  <si>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</si>
  <si>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</si>
  <si>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</si>
  <si>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</si>
  <si>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</si>
  <si>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</si>
  <si>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</si>
  <si>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</si>
  <si>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</si>
  <si>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</si>
  <si>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</si>
  <si>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</si>
  <si>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</si>
  <si>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</si>
  <si>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</si>
  <si>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</si>
  <si>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</si>
  <si>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</si>
  <si>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</si>
  <si>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</si>
  <si>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</si>
  <si>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</si>
  <si>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</si>
  <si>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</si>
  <si>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</si>
  <si>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</si>
  <si>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</si>
  <si>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</si>
  <si>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</si>
  <si>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</si>
  <si>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</si>
  <si>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</si>
  <si>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</si>
  <si>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</si>
  <si>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</si>
  <si>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</si>
  <si>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</si>
  <si>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</si>
  <si>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</si>
  <si>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</si>
  <si>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</si>
  <si>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</si>
  <si>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</si>
  <si>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</si>
  <si>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</si>
  <si>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</si>
  <si>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</si>
  <si>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</si>
  <si>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</si>
  <si>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</si>
  <si>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</si>
  <si>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</si>
  <si>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</si>
  <si>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</si>
  <si>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</si>
  <si>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</si>
  <si>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</si>
  <si>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</si>
  <si>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</si>
  <si>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</si>
  <si>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</si>
  <si>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</si>
  <si>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</si>
  <si>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</si>
  <si>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</si>
  <si>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</si>
  <si>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</si>
  <si>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</si>
  <si>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</si>
  <si>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</si>
  <si>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</si>
  <si>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</si>
  <si>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</si>
  <si>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</si>
  <si>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</si>
  <si>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</si>
  <si>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</si>
  <si>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</si>
  <si>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</si>
  <si>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</si>
  <si>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</si>
  <si>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</si>
  <si>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</si>
  <si>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</si>
  <si>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</si>
  <si>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</si>
  <si>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</si>
  <si>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</si>
  <si>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</si>
  <si>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</si>
  <si>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</si>
  <si>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</si>
  <si>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</si>
  <si>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</si>
  <si>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</si>
  <si>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</si>
  <si>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</si>
  <si>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</si>
  <si>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</si>
  <si>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</si>
  <si>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</si>
  <si>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</si>
  <si>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</si>
  <si>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</si>
  <si>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</si>
  <si>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</si>
  <si>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</si>
  <si>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</si>
  <si>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</si>
  <si>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</si>
  <si>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</si>
  <si>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</si>
  <si>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</si>
  <si>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</si>
  <si>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</si>
  <si>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</si>
  <si>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</si>
  <si>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</si>
  <si>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</si>
  <si>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</si>
  <si>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</si>
  <si>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</si>
  <si>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</si>
  <si>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</si>
  <si>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</si>
  <si>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</si>
  <si>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</si>
  <si>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</si>
  <si>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</si>
  <si>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</si>
  <si>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</si>
  <si>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</si>
  <si>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</si>
  <si>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</si>
  <si>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</si>
  <si>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</si>
  <si>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</si>
  <si>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</si>
  <si>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</si>
  <si>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</si>
  <si>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</si>
  <si>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</si>
  <si>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</si>
  <si>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</si>
  <si>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</si>
  <si>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</si>
  <si>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</si>
  <si>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</si>
  <si>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</si>
  <si>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</si>
  <si>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</si>
  <si>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</si>
  <si>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</si>
  <si>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</si>
  <si>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</si>
  <si>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</si>
  <si>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</si>
  <si>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</si>
  <si>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</si>
  <si>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</si>
  <si>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</si>
  <si>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</si>
  <si>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</si>
  <si>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</si>
  <si>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</si>
  <si>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</si>
  <si>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</si>
  <si>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</si>
  <si>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</si>
  <si>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</si>
  <si>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</si>
  <si>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</si>
  <si>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</si>
  <si>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</si>
  <si>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</si>
  <si>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</si>
  <si>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</si>
  <si>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</si>
  <si>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</si>
  <si>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</si>
  <si>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</si>
  <si>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</si>
  <si>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</si>
  <si>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</si>
  <si>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</si>
  <si>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</si>
  <si>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</si>
  <si>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</si>
  <si>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</si>
  <si>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</si>
  <si>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</si>
  <si>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</si>
  <si>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</si>
  <si>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</si>
  <si>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</si>
  <si>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</si>
  <si>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</si>
  <si>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</si>
  <si>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</si>
  <si>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</si>
  <si>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</si>
  <si>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</si>
  <si>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</si>
  <si>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</si>
  <si>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</si>
  <si>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</si>
  <si>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</si>
  <si>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</si>
  <si>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</si>
  <si>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</si>
  <si>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</si>
  <si>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</si>
  <si>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</si>
  <si>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</si>
  <si>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</si>
  <si>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</si>
  <si>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</si>
  <si>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</si>
  <si>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</si>
  <si>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</si>
  <si>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</si>
  <si>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</si>
  <si>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</si>
  <si>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</si>
  <si>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</si>
  <si>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</si>
  <si>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</si>
  <si>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</si>
  <si>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</si>
  <si>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</si>
  <si>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</si>
  <si>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</si>
  <si>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</si>
  <si>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</si>
  <si>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</si>
  <si>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</si>
  <si>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</si>
  <si>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</si>
  <si>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</si>
  <si>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</si>
  <si>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</si>
  <si>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</si>
  <si>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</si>
  <si>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</si>
  <si>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</si>
  <si>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</si>
  <si>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</si>
  <si>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</si>
  <si>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</si>
  <si>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</si>
  <si>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</si>
  <si>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</si>
  <si>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</si>
  <si>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</si>
  <si>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</si>
  <si>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</si>
  <si>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</si>
  <si>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</si>
  <si>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</si>
  <si>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</si>
  <si>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</si>
  <si>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</si>
  <si>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</si>
  <si>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</si>
  <si>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</si>
  <si>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</si>
  <si>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</si>
  <si>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</si>
  <si>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</si>
  <si>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</si>
  <si>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</si>
  <si>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</si>
  <si>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</si>
  <si>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</si>
  <si>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</si>
  <si>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</si>
  <si>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</si>
  <si>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</si>
  <si>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</si>
  <si>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</si>
  <si>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</si>
  <si>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</si>
  <si>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</si>
  <si>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</si>
  <si>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</si>
  <si>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</si>
  <si>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</si>
  <si>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</si>
  <si>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</si>
  <si>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</si>
  <si>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</si>
  <si>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</si>
  <si>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</si>
  <si>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</si>
  <si>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</si>
  <si>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</si>
  <si>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</si>
  <si>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</si>
  <si>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</si>
  <si>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</si>
  <si>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</si>
  <si>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</si>
  <si>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</si>
  <si>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</si>
  <si>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</si>
  <si>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</si>
  <si>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</si>
  <si>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</si>
  <si>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</si>
  <si>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</si>
  <si>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</si>
  <si>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</si>
  <si>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</si>
  <si>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</si>
  <si>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</si>
  <si>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</si>
  <si>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</si>
  <si>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</si>
  <si>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</si>
  <si>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</si>
  <si>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</si>
  <si>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</si>
  <si>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</si>
  <si>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</si>
  <si>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</si>
  <si>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</si>
  <si>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</si>
  <si>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</si>
  <si>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</si>
  <si>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</si>
  <si>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</si>
  <si>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</si>
  <si>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</si>
  <si>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</si>
  <si>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</si>
  <si>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</si>
  <si>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</si>
  <si>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</si>
  <si>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</si>
  <si>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</si>
  <si>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</si>
  <si>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</si>
  <si>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</si>
  <si>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</si>
  <si>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</si>
  <si>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</si>
  <si>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</si>
  <si>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</si>
  <si>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</si>
  <si>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</si>
  <si>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</si>
  <si>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</si>
  <si>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</si>
  <si>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</si>
  <si>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</si>
  <si>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</si>
  <si>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</si>
  <si>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</si>
  <si>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</si>
  <si>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</si>
  <si>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</si>
  <si>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</si>
  <si>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</si>
  <si>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</si>
  <si>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</si>
  <si>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</si>
  <si>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</si>
  <si>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</si>
  <si>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</si>
  <si>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</si>
  <si>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</si>
  <si>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</si>
  <si>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</si>
  <si>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</si>
  <si>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</si>
  <si>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</si>
  <si>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</si>
  <si>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</si>
  <si>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</si>
  <si>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</si>
  <si>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</si>
  <si>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</si>
  <si>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</si>
  <si>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</si>
  <si>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</si>
  <si>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</si>
  <si>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</si>
  <si>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</si>
  <si>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</si>
  <si>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</si>
  <si>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</si>
  <si>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</si>
  <si>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</si>
  <si>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</si>
  <si>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</si>
  <si>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</si>
  <si>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</si>
  <si>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</si>
  <si>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</si>
  <si>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</si>
  <si>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</si>
  <si>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</si>
  <si>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</si>
  <si>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</si>
  <si>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</si>
  <si>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</si>
  <si>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</si>
  <si>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</si>
  <si>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</si>
  <si>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</si>
  <si>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</si>
  <si>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</si>
  <si>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</si>
  <si>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</si>
  <si>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</si>
  <si>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</si>
  <si>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</si>
  <si>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</si>
  <si>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</si>
  <si>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</si>
  <si>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</si>
  <si>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</si>
  <si>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</si>
  <si>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</si>
  <si>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</si>
  <si>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</si>
  <si>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</si>
  <si>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</si>
  <si>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</si>
  <si>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</si>
  <si>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</si>
  <si>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</si>
  <si>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</si>
  <si>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</si>
  <si>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</si>
  <si>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</si>
  <si>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</si>
  <si>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</si>
  <si>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</si>
  <si>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</si>
  <si>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</si>
  <si>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</si>
  <si>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</si>
  <si>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</si>
  <si>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</si>
  <si>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</si>
  <si>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</si>
  <si>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</si>
  <si>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</si>
  <si>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</si>
  <si>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</si>
  <si>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</si>
  <si>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</si>
  <si>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</si>
  <si>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</si>
  <si>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</si>
  <si>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</si>
  <si>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</si>
  <si>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</si>
  <si>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</si>
  <si>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</si>
  <si>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</si>
  <si>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</si>
  <si>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</si>
  <si>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</si>
  <si>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</si>
  <si>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</si>
  <si>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</si>
  <si>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</si>
  <si>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</si>
  <si>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</si>
  <si>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</si>
  <si>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</si>
  <si>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</si>
  <si>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</si>
  <si>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</si>
  <si>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</si>
  <si>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</si>
  <si>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</si>
  <si>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</si>
  <si>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</si>
  <si>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</si>
  <si>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</si>
  <si>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</si>
  <si>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</si>
  <si>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</si>
  <si>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</si>
  <si>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</si>
  <si>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</si>
  <si>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</si>
  <si>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</si>
  <si>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</si>
  <si>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</si>
  <si>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</si>
  <si>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</si>
  <si>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</si>
  <si>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</si>
  <si>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</si>
  <si>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</si>
  <si>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</si>
  <si>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</si>
  <si>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</si>
  <si>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</si>
  <si>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</si>
  <si>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</si>
  <si>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</si>
  <si>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</si>
  <si>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</si>
  <si>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</si>
  <si>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</si>
  <si>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</si>
  <si>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</si>
  <si>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</si>
  <si>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</si>
  <si>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</si>
  <si>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</si>
  <si>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</si>
  <si>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</si>
  <si>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</si>
  <si>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</si>
  <si>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</si>
  <si>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</si>
  <si>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</si>
  <si>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</si>
  <si>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</si>
  <si>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</si>
  <si>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</si>
  <si>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</si>
  <si>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</si>
  <si>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</si>
  <si>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</si>
  <si>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</si>
  <si>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</si>
  <si>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</si>
  <si>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</si>
  <si>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</si>
  <si>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</si>
  <si>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</si>
  <si>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</si>
  <si>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</si>
  <si>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</si>
  <si>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</si>
  <si>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</si>
  <si>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</si>
  <si>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</si>
  <si>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</si>
  <si>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</si>
  <si>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</si>
  <si>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</si>
  <si>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</si>
  <si>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</si>
  <si>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</si>
  <si>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</si>
  <si>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</si>
  <si>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</si>
  <si>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</si>
  <si>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</si>
  <si>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</si>
  <si>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</si>
  <si>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</si>
  <si>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</si>
  <si>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</si>
  <si>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</si>
  <si>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</si>
  <si>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</si>
  <si>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</si>
  <si>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</si>
  <si>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</si>
  <si>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</si>
  <si>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</si>
  <si>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</si>
  <si>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</si>
  <si>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</si>
  <si>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</si>
  <si>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</si>
  <si>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</si>
  <si>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</si>
  <si>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</si>
  <si>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</si>
  <si>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</si>
  <si>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</si>
  <si>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</si>
  <si>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</si>
  <si>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</si>
  <si>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</si>
  <si>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</si>
  <si>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</si>
  <si>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</si>
  <si>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</si>
  <si>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</si>
  <si>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</si>
  <si>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</si>
  <si>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</si>
  <si>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</si>
  <si>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</si>
  <si>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</si>
  <si>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</si>
  <si>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</si>
  <si>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</si>
  <si>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</si>
  <si>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</si>
  <si>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</si>
  <si>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</si>
  <si>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</si>
  <si>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</si>
  <si>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</si>
  <si>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</si>
  <si>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</si>
  <si>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</si>
  <si>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</si>
  <si>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</si>
  <si>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</si>
  <si>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</si>
  <si>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</si>
  <si>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</si>
  <si>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</si>
  <si>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</si>
  <si>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</si>
  <si>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</si>
  <si>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</si>
  <si>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</si>
  <si>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</si>
  <si>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</si>
  <si>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</si>
  <si>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</si>
  <si>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</si>
  <si>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</si>
  <si>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</si>
  <si>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</si>
  <si>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</si>
  <si>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</si>
  <si>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</si>
  <si>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</si>
  <si>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</si>
  <si>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</si>
  <si>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</si>
  <si>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</si>
  <si>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</si>
  <si>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</si>
  <si>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</si>
  <si>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</si>
  <si>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</si>
  <si>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</si>
  <si>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</si>
  <si>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</si>
  <si>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</si>
  <si>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</si>
  <si>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</si>
  <si>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</si>
  <si>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</si>
  <si>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</si>
  <si>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</si>
  <si>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</si>
  <si>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</si>
  <si>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</si>
  <si>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</si>
  <si>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</si>
  <si>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</si>
  <si>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</si>
  <si>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</si>
  <si>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</si>
  <si>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</si>
  <si>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</si>
  <si>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</si>
  <si>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</si>
  <si>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</si>
  <si>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</si>
  <si>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</si>
  <si>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</si>
  <si>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</si>
  <si>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</si>
  <si>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</si>
  <si>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</si>
  <si>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</si>
  <si>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</si>
  <si>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</si>
  <si>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</si>
  <si>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</si>
  <si>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</si>
  <si>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</si>
  <si>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</si>
  <si>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</si>
  <si>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</si>
  <si>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</si>
  <si>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</si>
  <si>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</si>
  <si>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</si>
  <si>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</si>
  <si>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</si>
  <si>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</si>
  <si>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</si>
  <si>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</si>
  <si>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</si>
  <si>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</si>
  <si>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</si>
  <si>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</si>
  <si>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</si>
  <si>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</si>
  <si>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</si>
  <si>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</si>
  <si>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</si>
  <si>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</si>
  <si>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</si>
  <si>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</si>
  <si>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</si>
  <si>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</si>
  <si>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</si>
  <si>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</si>
  <si>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</si>
  <si>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</si>
  <si>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</si>
  <si>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</si>
  <si>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</si>
  <si>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</si>
  <si>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</si>
  <si>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</si>
  <si>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</si>
  <si>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</si>
  <si>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</si>
  <si>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</si>
  <si>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</si>
  <si>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</si>
  <si>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</si>
  <si>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</si>
  <si>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</si>
  <si>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</si>
  <si>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</si>
  <si>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</si>
  <si>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</si>
  <si>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</si>
  <si>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</si>
  <si>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</si>
  <si>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</si>
  <si>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</si>
  <si>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</si>
  <si>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</si>
  <si>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</si>
  <si>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</si>
  <si>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</si>
  <si>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</si>
  <si>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</si>
  <si>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</si>
  <si>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</si>
  <si>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</si>
  <si>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</si>
  <si>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</si>
  <si>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</si>
  <si>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</si>
  <si>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</si>
  <si>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</si>
  <si>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</si>
  <si>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</si>
  <si>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</si>
  <si>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</si>
  <si>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</si>
  <si>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</si>
  <si>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</si>
  <si>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</si>
  <si>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</si>
  <si>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</si>
  <si>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</si>
  <si>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</si>
  <si>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</si>
  <si>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</si>
  <si>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</si>
  <si>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</si>
  <si>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</si>
  <si>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</si>
  <si>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</si>
  <si>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</si>
  <si>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</si>
  <si>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</si>
  <si>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</si>
  <si>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</si>
  <si>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</si>
  <si>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</si>
  <si>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</si>
  <si>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</si>
  <si>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</si>
  <si>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</si>
  <si>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</si>
  <si>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</si>
  <si>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</si>
  <si>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</si>
  <si>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</si>
  <si>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</si>
  <si>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</si>
  <si>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</si>
  <si>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</si>
  <si>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</si>
  <si>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</si>
  <si>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</si>
  <si>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</si>
  <si>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</si>
  <si>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</si>
  <si>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</si>
  <si>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</si>
  <si>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</si>
  <si>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</si>
  <si>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</si>
  <si>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</si>
  <si>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</si>
  <si>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</si>
  <si>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</si>
  <si>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</si>
  <si>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</si>
  <si>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</si>
  <si>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</si>
  <si>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</si>
  <si>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</si>
  <si>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</si>
  <si>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</si>
  <si>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</si>
  <si>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</si>
  <si>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</si>
  <si>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</si>
  <si>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</si>
  <si>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</si>
  <si>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</si>
  <si>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</si>
  <si>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</si>
  <si>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</si>
  <si>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</si>
  <si>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</si>
  <si>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</si>
  <si>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</si>
  <si>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</si>
  <si>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</si>
  <si>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</si>
  <si>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</si>
  <si>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</si>
  <si>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</si>
  <si>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</si>
  <si>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</si>
  <si>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</si>
  <si>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</si>
  <si>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</si>
  <si>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</si>
  <si>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</si>
  <si>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</si>
  <si>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</si>
  <si>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</si>
  <si>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</si>
  <si>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</si>
  <si>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</si>
  <si>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</si>
  <si>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</si>
  <si>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</si>
  <si>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</si>
  <si>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</si>
  <si>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</si>
  <si>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</si>
  <si>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</si>
  <si>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</si>
  <si>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</si>
  <si>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</si>
  <si>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</si>
  <si>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</si>
  <si>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</si>
  <si>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</si>
  <si>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</si>
  <si>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</si>
  <si>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</si>
  <si>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</si>
  <si>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</si>
  <si>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</si>
  <si>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</si>
  <si>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</si>
  <si>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</si>
  <si>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</si>
  <si>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</si>
  <si>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</si>
  <si>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</si>
  <si>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</si>
  <si>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</si>
  <si>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</si>
  <si>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</si>
  <si>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</si>
  <si>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</si>
  <si>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</si>
  <si>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</si>
  <si>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</si>
  <si>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</si>
  <si>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</si>
  <si>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</si>
  <si>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</si>
  <si>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</si>
  <si>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</si>
  <si>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</si>
  <si>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</si>
  <si>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</si>
  <si>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</si>
  <si>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</si>
  <si>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</si>
  <si>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</si>
  <si>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</si>
  <si>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</si>
  <si>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</si>
  <si>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</si>
  <si>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</si>
  <si>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</si>
  <si>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</si>
  <si>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</si>
  <si>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</si>
  <si>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</si>
  <si>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</si>
  <si>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</si>
  <si>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</si>
  <si>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</si>
  <si>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</si>
  <si>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</si>
  <si>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</si>
  <si>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</si>
  <si>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</si>
  <si>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</si>
  <si>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</si>
  <si>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</si>
  <si>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</si>
  <si>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</si>
  <si>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</si>
  <si>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</si>
  <si>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</si>
  <si>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</si>
  <si>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</si>
  <si>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</si>
  <si>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</si>
  <si>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</si>
  <si>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</si>
  <si>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</si>
  <si>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</si>
  <si>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</si>
  <si>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</si>
  <si>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</si>
  <si>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</si>
  <si>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</si>
  <si>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</si>
  <si>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</si>
  <si>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</si>
  <si>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</si>
  <si>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</si>
  <si>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</si>
  <si>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</si>
  <si>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</si>
  <si>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</si>
  <si>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</si>
  <si>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</si>
  <si>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</si>
  <si>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</si>
  <si>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</si>
  <si>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</si>
  <si>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</si>
  <si>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</si>
  <si>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</si>
  <si>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</si>
  <si>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</si>
  <si>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</si>
  <si>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</si>
  <si>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</si>
  <si>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</si>
  <si>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</si>
  <si>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</si>
  <si>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</si>
  <si>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</si>
  <si>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</si>
  <si>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</si>
  <si>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</si>
  <si>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</si>
  <si>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</si>
  <si>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</si>
  <si>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</si>
  <si>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</si>
  <si>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</si>
  <si>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</si>
  <si>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</si>
  <si>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</si>
  <si>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</si>
  <si>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</si>
  <si>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</si>
  <si>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</si>
  <si>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</si>
  <si>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</si>
  <si>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</si>
  <si>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</si>
  <si>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</si>
  <si>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</si>
  <si>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</si>
  <si>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</si>
  <si>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</si>
  <si>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</si>
  <si>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</si>
  <si>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</si>
  <si>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</si>
  <si>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</si>
  <si>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</si>
  <si>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</si>
  <si>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</si>
  <si>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</si>
  <si>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</si>
  <si>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</si>
  <si>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</si>
  <si>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</si>
  <si>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</si>
  <si>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</si>
  <si>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</si>
  <si>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</si>
  <si>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</si>
  <si>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</si>
  <si>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</si>
  <si>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</si>
  <si>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</si>
  <si>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</si>
  <si>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</si>
  <si>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</si>
  <si>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</si>
  <si>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</si>
  <si>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</si>
  <si>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</si>
  <si>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</si>
  <si>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</si>
  <si>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</si>
  <si>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</si>
  <si>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</si>
  <si>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</si>
  <si>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</si>
  <si>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</si>
  <si>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</si>
  <si>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</si>
  <si>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</si>
  <si>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</si>
  <si>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</si>
  <si>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</si>
  <si>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</si>
  <si>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</si>
  <si>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</si>
  <si>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</si>
  <si>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</si>
  <si>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</si>
  <si>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</si>
  <si>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</si>
  <si>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</si>
  <si>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</si>
  <si>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</si>
  <si>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</si>
  <si>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</si>
  <si>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</si>
  <si>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</si>
  <si>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</si>
  <si>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</si>
  <si>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</si>
  <si>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</si>
  <si>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</si>
  <si>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</si>
  <si>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</si>
  <si>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</si>
  <si>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</si>
  <si>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</si>
  <si>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</si>
  <si>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</si>
  <si>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</si>
  <si>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</si>
  <si>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</si>
  <si>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</si>
  <si>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</si>
  <si>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</si>
  <si>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</si>
  <si>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</si>
  <si>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</si>
  <si>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</si>
  <si>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</si>
  <si>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</si>
  <si>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</si>
  <si>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</si>
  <si>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</si>
  <si>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</si>
  <si>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</si>
  <si>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</si>
  <si>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</si>
  <si>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</si>
  <si>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</si>
  <si>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</si>
  <si>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</si>
  <si>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</si>
  <si>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</si>
  <si>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</si>
  <si>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</si>
  <si>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</si>
  <si>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</si>
  <si>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</si>
  <si>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</si>
  <si>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</si>
  <si>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</si>
  <si>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</si>
  <si>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</si>
  <si>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</si>
  <si>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</si>
  <si>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</si>
  <si>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</si>
  <si>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</si>
  <si>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</si>
  <si>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</si>
  <si>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</si>
  <si>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</si>
  <si>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</si>
  <si>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</si>
  <si>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</si>
  <si>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</si>
  <si>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</si>
  <si>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</si>
  <si>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</si>
  <si>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</si>
  <si>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</si>
  <si>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</si>
  <si>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</si>
  <si>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</si>
  <si>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</si>
  <si>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</si>
  <si>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</si>
  <si>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</si>
  <si>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</si>
  <si>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</si>
  <si>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</si>
  <si>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</si>
  <si>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</si>
  <si>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</si>
  <si>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</si>
  <si>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</si>
  <si>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</si>
  <si>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</si>
  <si>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</si>
  <si>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</si>
  <si>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</si>
  <si>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</si>
  <si>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</si>
  <si>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</si>
  <si>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</si>
  <si>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</si>
  <si>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</si>
  <si>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</si>
  <si>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</si>
  <si>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</si>
  <si>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</si>
  <si>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</si>
  <si>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</si>
  <si>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</si>
  <si>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</si>
  <si>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</si>
  <si>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</si>
  <si>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</si>
  <si>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</si>
  <si>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</si>
  <si>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</si>
  <si>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</si>
  <si>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</si>
  <si>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</si>
  <si>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</si>
  <si>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</si>
  <si>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</si>
  <si>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</si>
  <si>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</si>
  <si>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</si>
  <si>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</si>
  <si>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</si>
  <si>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</si>
  <si>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</si>
  <si>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</si>
  <si>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</si>
  <si>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</si>
  <si>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</si>
  <si>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</si>
  <si>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</si>
  <si>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</si>
  <si>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</si>
  <si>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</si>
  <si>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</si>
  <si>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</si>
  <si>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</si>
  <si>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</si>
  <si>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</si>
  <si>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</si>
  <si>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</si>
  <si>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</si>
  <si>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</si>
  <si>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</si>
  <si>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</si>
  <si>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</si>
  <si>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</si>
  <si>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</si>
  <si>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</si>
  <si>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</si>
  <si>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</si>
  <si>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</si>
  <si>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</si>
  <si>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</si>
  <si>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</si>
  <si>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</si>
  <si>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</si>
  <si>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</si>
  <si>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</si>
  <si>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</si>
  <si>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</si>
  <si>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</si>
  <si>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</si>
  <si>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</si>
  <si>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</si>
  <si>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</si>
  <si>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</si>
  <si>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</si>
  <si>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</si>
  <si>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</si>
  <si>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</si>
  <si>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</si>
  <si>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</si>
  <si>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</si>
  <si>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</si>
  <si>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</si>
  <si>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</si>
  <si>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</si>
  <si>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</si>
  <si>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</si>
  <si>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</si>
  <si>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</si>
  <si>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</si>
  <si>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</si>
  <si>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</si>
  <si>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</si>
  <si>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</si>
  <si>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</si>
  <si>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</si>
  <si>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</si>
  <si>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</si>
  <si>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</si>
  <si>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</si>
  <si>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</si>
  <si>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</si>
  <si>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</si>
  <si>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</si>
  <si>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</si>
  <si>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</si>
  <si>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</si>
  <si>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</si>
  <si>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</si>
  <si>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</si>
  <si>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</si>
  <si>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</si>
  <si>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</si>
  <si>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</si>
  <si>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</si>
  <si>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</si>
  <si>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</si>
  <si>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</si>
  <si>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</si>
  <si>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</si>
  <si>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</si>
  <si>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</si>
  <si>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</si>
  <si>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</si>
  <si>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</si>
  <si>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</si>
  <si>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</si>
  <si>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</si>
  <si>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</si>
  <si>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</si>
  <si>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</si>
  <si>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</si>
  <si>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</si>
  <si>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</si>
  <si>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</si>
  <si>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</si>
  <si>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</si>
  <si>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</si>
  <si>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</si>
  <si>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</si>
  <si>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</si>
  <si>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</si>
  <si>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</si>
  <si>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</si>
  <si>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</si>
  <si>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</si>
  <si>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</si>
  <si>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</si>
  <si>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</si>
  <si>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</si>
  <si>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</si>
  <si>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</si>
  <si>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</si>
  <si>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</si>
  <si>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</si>
  <si>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</si>
  <si>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</si>
  <si>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</si>
  <si>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</si>
  <si>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</si>
  <si>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</si>
  <si>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</si>
  <si>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</si>
  <si>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</si>
  <si>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</si>
  <si>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</si>
  <si>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</si>
  <si>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</si>
  <si>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</si>
  <si>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</si>
  <si>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</si>
  <si>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</si>
  <si>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</si>
  <si>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</si>
  <si>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</si>
  <si>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</si>
  <si>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</si>
  <si>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</si>
  <si>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</si>
  <si>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</si>
  <si>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</si>
  <si>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</si>
  <si>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</si>
  <si>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</si>
  <si>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</si>
  <si>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</si>
  <si>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</si>
  <si>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</si>
  <si>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</si>
  <si>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</si>
  <si>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</si>
  <si>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</si>
  <si>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</si>
  <si>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</si>
  <si>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</si>
  <si>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</si>
  <si>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</si>
  <si>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</si>
  <si>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</si>
  <si>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</si>
  <si>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</si>
  <si>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</si>
  <si>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</si>
  <si>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</si>
  <si>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</si>
  <si>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</si>
  <si>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</si>
  <si>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</si>
  <si>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</si>
  <si>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</si>
  <si>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</si>
  <si>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</si>
  <si>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</si>
  <si>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</si>
  <si>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</si>
  <si>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</si>
  <si>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</si>
  <si>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</si>
  <si>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</si>
  <si>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</si>
  <si>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</si>
  <si>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</si>
  <si>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</si>
  <si>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</si>
  <si>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</si>
  <si>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</si>
  <si>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</si>
  <si>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</si>
  <si>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</si>
  <si>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</si>
  <si>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</si>
  <si>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</si>
  <si>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</si>
  <si>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</si>
  <si>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</si>
  <si>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</si>
  <si>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</si>
  <si>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</si>
  <si>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</si>
  <si>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</si>
  <si>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</si>
  <si>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</si>
  <si>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</si>
  <si>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</si>
  <si>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</si>
  <si>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</si>
  <si>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</si>
  <si>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</si>
  <si>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</si>
  <si>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</si>
  <si>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</si>
  <si>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</si>
  <si>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</si>
  <si>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</si>
  <si>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</si>
  <si>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</si>
  <si>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</si>
  <si>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</si>
  <si>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</si>
  <si>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</si>
  <si>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</si>
  <si>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</si>
  <si>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</si>
  <si>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</si>
  <si>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</si>
  <si>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</si>
  <si>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</si>
  <si>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</si>
  <si>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</si>
  <si>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</si>
  <si>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</si>
  <si>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</si>
  <si>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</si>
  <si>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</si>
  <si>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</si>
  <si>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</si>
  <si>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</si>
  <si>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</si>
  <si>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</si>
  <si>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</si>
  <si>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</si>
  <si>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</si>
  <si>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</si>
  <si>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</si>
  <si>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</si>
  <si>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</si>
  <si>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</si>
  <si>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</si>
  <si>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</si>
  <si>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</si>
  <si>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</si>
  <si>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</si>
  <si>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</si>
  <si>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</si>
  <si>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</si>
  <si>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</si>
  <si>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</si>
  <si>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</si>
  <si>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</si>
  <si>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</si>
  <si>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</si>
  <si>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</si>
  <si>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</si>
  <si>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</si>
  <si>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</si>
  <si>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</si>
  <si>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</si>
  <si>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</si>
  <si>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</si>
  <si>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</si>
  <si>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</si>
  <si>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</si>
  <si>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</si>
  <si>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</si>
  <si>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</si>
  <si>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</si>
  <si>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</si>
  <si>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</si>
  <si>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</si>
  <si>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</si>
  <si>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</si>
  <si>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</si>
  <si>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</si>
  <si>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</si>
  <si>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</si>
  <si>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</si>
  <si>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</si>
  <si>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</si>
  <si>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</si>
  <si>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</si>
  <si>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</si>
  <si>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</si>
  <si>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</si>
  <si>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</si>
  <si>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</si>
  <si>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</si>
  <si>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</si>
  <si>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</si>
  <si>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</si>
  <si>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</si>
  <si>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</si>
  <si>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</si>
  <si>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</si>
  <si>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</si>
  <si>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</si>
  <si>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</si>
  <si>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</si>
  <si>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</si>
  <si>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</si>
  <si>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</si>
  <si>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</si>
  <si>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</si>
  <si>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</si>
  <si>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</si>
  <si>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</si>
  <si>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</si>
  <si>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</si>
  <si>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</si>
  <si>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</si>
  <si>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</si>
  <si>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</si>
  <si>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</si>
  <si>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</si>
  <si>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</si>
  <si>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</si>
  <si>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</si>
  <si>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</si>
  <si>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</si>
  <si>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</si>
  <si>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</si>
  <si>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</si>
  <si>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</si>
  <si>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</si>
  <si>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</si>
  <si>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</si>
  <si>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</si>
  <si>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</si>
  <si>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</si>
  <si>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</si>
  <si>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</si>
  <si>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</si>
  <si>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</si>
  <si>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</si>
  <si>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</si>
  <si>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</si>
  <si>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</si>
  <si>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</si>
  <si>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</si>
  <si>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</si>
  <si>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</si>
  <si>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</si>
  <si>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</si>
  <si>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</si>
  <si>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</si>
  <si>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</si>
  <si>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</si>
  <si>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</si>
  <si>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</si>
  <si>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</si>
  <si>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</si>
  <si>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</si>
  <si>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</si>
  <si>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</si>
  <si>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</si>
  <si>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</si>
  <si>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</si>
  <si>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</si>
  <si>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</si>
  <si>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</si>
  <si>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</si>
  <si>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</si>
  <si>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</si>
  <si>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</si>
  <si>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</si>
  <si>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</si>
  <si>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</si>
  <si>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</si>
  <si>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</si>
  <si>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</si>
  <si>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</si>
  <si>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</si>
  <si>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</si>
  <si>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</si>
  <si>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</si>
  <si>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</si>
  <si>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</si>
  <si>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</si>
  <si>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</si>
  <si>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</si>
  <si>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</si>
  <si>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</si>
  <si>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</si>
  <si>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</si>
  <si>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</si>
  <si>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</si>
  <si>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</si>
  <si>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</si>
  <si>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</si>
  <si>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</si>
  <si>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</si>
  <si>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</si>
  <si>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</si>
  <si>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</si>
  <si>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</si>
  <si>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</si>
  <si>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</si>
  <si>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</si>
  <si>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</si>
  <si>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</si>
  <si>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</si>
  <si>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</si>
  <si>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</si>
  <si>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</si>
  <si>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</si>
  <si>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</si>
  <si>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</si>
  <si>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</si>
  <si>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</si>
  <si>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</si>
  <si>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</si>
  <si>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</si>
  <si>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</si>
  <si>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</si>
  <si>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</si>
  <si>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</si>
  <si>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</si>
  <si>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</si>
  <si>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</si>
  <si>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</si>
  <si>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</si>
  <si>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</si>
  <si>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</si>
  <si>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</si>
  <si>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</si>
  <si>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</si>
  <si>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</si>
  <si>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</si>
  <si>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</si>
  <si>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</si>
  <si>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</si>
  <si>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</si>
  <si>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</si>
  <si>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</si>
  <si>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</si>
  <si>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</si>
  <si>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</si>
  <si>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</si>
  <si>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</si>
  <si>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</si>
  <si>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</si>
  <si>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</si>
  <si>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</si>
  <si>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</si>
  <si>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</si>
  <si>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</si>
  <si>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</si>
  <si>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</si>
  <si>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</si>
  <si>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</si>
  <si>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</si>
  <si>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</si>
  <si>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</si>
  <si>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</si>
  <si>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</si>
  <si>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</si>
  <si>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</si>
  <si>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</si>
  <si>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</si>
  <si>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</si>
  <si>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</si>
  <si>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</si>
  <si>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</si>
  <si>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</si>
  <si>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</si>
  <si>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</si>
  <si>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</si>
  <si>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</si>
  <si>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</si>
  <si>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</si>
  <si>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</si>
  <si>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</si>
  <si>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</si>
  <si>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</si>
  <si>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</si>
  <si>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</si>
  <si>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</si>
  <si>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</si>
  <si>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</si>
  <si>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</si>
  <si>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</si>
  <si>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</si>
  <si>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</si>
  <si>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</si>
  <si>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</si>
  <si>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</si>
  <si>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</si>
  <si>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</si>
  <si>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</si>
  <si>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</si>
  <si>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</si>
  <si>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</si>
  <si>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</si>
  <si>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</si>
  <si>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</si>
  <si>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</si>
  <si>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</si>
  <si>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</si>
  <si>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</si>
  <si>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</si>
  <si>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</si>
  <si>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</si>
  <si>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</si>
  <si>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</si>
  <si>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</si>
  <si>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</si>
  <si>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</si>
  <si>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</si>
  <si>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</si>
  <si>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</si>
  <si>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</si>
  <si>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</si>
  <si>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</si>
  <si>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</si>
  <si>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</si>
  <si>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</si>
  <si>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</si>
  <si>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</si>
  <si>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</si>
  <si>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</si>
  <si>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</si>
  <si>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</si>
  <si>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</si>
  <si>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</si>
  <si>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</si>
  <si>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</si>
  <si>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</si>
  <si>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</si>
  <si>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</si>
  <si>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</si>
  <si>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</si>
  <si>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</si>
  <si>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</si>
  <si>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</si>
  <si>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</si>
  <si>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</si>
  <si>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</si>
  <si>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</si>
  <si>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</si>
  <si>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</si>
  <si>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</si>
  <si>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</si>
  <si>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</si>
  <si>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</si>
  <si>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</si>
  <si>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</si>
  <si>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</si>
  <si>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</si>
  <si>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</si>
  <si>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</si>
  <si>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</si>
  <si>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</si>
  <si>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</si>
  <si>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</si>
  <si>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</si>
  <si>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</si>
  <si>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</si>
  <si>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</si>
  <si>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</si>
  <si>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</si>
  <si>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</si>
  <si>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</si>
  <si>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</si>
  <si>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</si>
  <si>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</si>
  <si>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</si>
  <si>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</si>
  <si>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</si>
  <si>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</si>
  <si>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</si>
  <si>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</si>
  <si>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</si>
  <si>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</si>
  <si>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</si>
  <si>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</si>
  <si>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</si>
  <si>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</si>
  <si>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</si>
  <si>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</si>
  <si>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</si>
  <si>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</si>
  <si>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</si>
  <si>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</si>
  <si>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</si>
  <si>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</si>
  <si>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</si>
  <si>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</si>
  <si>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</si>
  <si>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</si>
  <si>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</si>
  <si>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</si>
  <si>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</si>
  <si>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</si>
  <si>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</si>
  <si>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</si>
  <si>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</si>
  <si>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</si>
  <si>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</si>
  <si>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</si>
  <si>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</si>
  <si>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</si>
  <si>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</si>
  <si>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</si>
  <si>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</si>
  <si>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</si>
  <si>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</si>
  <si>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</si>
  <si>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</si>
  <si>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</si>
  <si>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</si>
  <si>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</si>
  <si>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</si>
  <si>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</si>
  <si>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</si>
  <si>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</si>
  <si>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</si>
  <si>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</si>
  <si>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</si>
  <si>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</si>
  <si>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</si>
  <si>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</si>
  <si>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</si>
  <si>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</si>
  <si>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</si>
  <si>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</si>
  <si>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</si>
  <si>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</si>
  <si>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</si>
  <si>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</si>
  <si>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</si>
  <si>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</si>
  <si>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</si>
  <si>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</si>
  <si>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</si>
  <si>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</si>
  <si>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</si>
  <si>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</si>
  <si>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</si>
  <si>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</si>
  <si>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</si>
  <si>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</si>
  <si>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</si>
  <si>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</si>
  <si>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</si>
  <si>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</si>
  <si>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</si>
  <si>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</si>
  <si>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</si>
  <si>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</si>
  <si>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</si>
  <si>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</si>
  <si>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</si>
  <si>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</si>
  <si>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</si>
  <si>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</si>
  <si>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</si>
  <si>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</si>
  <si>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</si>
  <si>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</si>
  <si>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</si>
  <si>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</si>
  <si>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</si>
  <si>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</si>
  <si>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</si>
  <si>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</si>
  <si>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</si>
  <si>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</si>
  <si>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</si>
  <si>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</si>
  <si>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</si>
  <si>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</si>
  <si>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</si>
  <si>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</si>
  <si>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</si>
  <si>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</si>
  <si>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</si>
  <si>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</si>
  <si>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</si>
  <si>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</si>
  <si>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</si>
  <si>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</si>
  <si>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</si>
  <si>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</si>
  <si>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</si>
  <si>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</si>
  <si>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</si>
  <si>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</si>
  <si>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</si>
  <si>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</si>
  <si>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</si>
  <si>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</si>
  <si>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</si>
  <si>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</si>
  <si>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</si>
  <si>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</si>
  <si>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</si>
  <si>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</si>
  <si>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</si>
  <si>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</si>
  <si>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</si>
  <si>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</si>
  <si>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</si>
  <si>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</si>
  <si>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</si>
  <si>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</si>
  <si>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</si>
  <si>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</si>
  <si>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</si>
  <si>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</si>
  <si>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</si>
  <si>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</si>
  <si>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</si>
  <si>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</si>
  <si>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</si>
  <si>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</si>
  <si>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</si>
  <si>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</si>
  <si>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</si>
  <si>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</si>
  <si>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</si>
  <si>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</si>
  <si>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</si>
  <si>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</si>
  <si>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</si>
  <si>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</si>
  <si>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</si>
  <si>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</si>
  <si>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</si>
  <si>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</si>
  <si>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</si>
  <si>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</si>
  <si>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</si>
  <si>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</si>
  <si>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</si>
  <si>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</si>
  <si>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</si>
  <si>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</si>
  <si>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</si>
  <si>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</si>
  <si>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</si>
  <si>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</si>
  <si>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</si>
  <si>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</si>
  <si>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</si>
  <si>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</si>
  <si>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</si>
  <si>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</si>
  <si>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</si>
  <si>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</si>
  <si>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</si>
  <si>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</si>
  <si>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</si>
  <si>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</si>
  <si>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</si>
  <si>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</si>
  <si>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</si>
  <si>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</si>
  <si>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</si>
  <si>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</si>
  <si>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</si>
  <si>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</si>
  <si>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</si>
  <si>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</si>
  <si>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</si>
  <si>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</si>
  <si>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</si>
  <si>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</si>
  <si>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</si>
  <si>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</si>
  <si>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</si>
  <si>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</si>
  <si>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</si>
  <si>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</si>
  <si>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</si>
  <si>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</si>
  <si>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</si>
  <si>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</si>
  <si>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</si>
  <si>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</si>
  <si>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</si>
  <si>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</si>
  <si>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</si>
  <si>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</si>
  <si>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</si>
  <si>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</si>
  <si>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</si>
  <si>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</si>
  <si>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</si>
  <si>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</si>
  <si>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</si>
  <si>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</si>
  <si>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</si>
  <si>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</si>
  <si>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</si>
  <si>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</si>
  <si>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</si>
  <si>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</si>
  <si>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</si>
  <si>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</si>
  <si>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</si>
  <si>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</si>
  <si>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</si>
  <si>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</si>
  <si>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</si>
  <si>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</si>
  <si>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</si>
  <si>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</si>
  <si>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</si>
  <si>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</si>
  <si>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</si>
  <si>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</si>
  <si>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</si>
  <si>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</si>
  <si>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</si>
  <si>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</si>
  <si>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</si>
  <si>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</si>
  <si>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</si>
  <si>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</si>
  <si>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</si>
  <si>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</si>
  <si>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</si>
  <si>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</si>
  <si>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</si>
  <si>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</si>
  <si>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</si>
  <si>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</si>
  <si>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</si>
  <si>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</si>
  <si>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</si>
  <si>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</si>
  <si>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</si>
  <si>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</si>
  <si>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</si>
  <si>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</si>
  <si>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</si>
  <si>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</si>
  <si>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</si>
  <si>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</si>
  <si>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</si>
  <si>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</si>
  <si>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</si>
  <si>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</si>
  <si>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</si>
  <si>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</si>
  <si>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</si>
  <si>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</si>
  <si>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</si>
  <si>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</si>
  <si>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</si>
  <si>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</si>
  <si>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</si>
  <si>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</si>
  <si>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</si>
  <si>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</si>
  <si>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</si>
  <si>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</si>
  <si>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</si>
  <si>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</si>
  <si>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</si>
  <si>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</si>
  <si>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</si>
  <si>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</si>
  <si>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</si>
  <si>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</si>
  <si>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</si>
  <si>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</si>
  <si>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</si>
  <si>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</si>
  <si>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</si>
  <si>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</si>
  <si>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</si>
  <si>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</si>
  <si>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</si>
  <si>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</si>
  <si>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</si>
  <si>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</si>
  <si>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</si>
  <si>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</si>
  <si>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</si>
  <si>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</si>
  <si>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</si>
  <si>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</si>
  <si>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</si>
  <si>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</si>
  <si>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</si>
  <si>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</si>
  <si>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</si>
  <si>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</si>
  <si>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</si>
  <si>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</si>
  <si>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</si>
  <si>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</si>
  <si>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</si>
  <si>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</si>
  <si>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</si>
  <si>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</si>
  <si>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</si>
  <si>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</si>
  <si>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</si>
  <si>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</si>
  <si>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</si>
  <si>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</si>
  <si>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</si>
  <si>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</si>
  <si>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</si>
  <si>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</si>
  <si>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</si>
  <si>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</si>
  <si>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</si>
  <si>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</si>
  <si>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</si>
  <si>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</si>
  <si>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</si>
  <si>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</si>
  <si>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</si>
  <si>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</si>
  <si>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</si>
  <si>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</si>
  <si>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</si>
  <si>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</si>
  <si>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</si>
  <si>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</si>
  <si>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</si>
  <si>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</si>
  <si>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</si>
  <si>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</si>
  <si>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</si>
  <si>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</si>
  <si>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</si>
  <si>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</si>
  <si>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</si>
  <si>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</si>
  <si>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</si>
  <si>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</si>
  <si>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</si>
  <si>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</si>
  <si>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</si>
  <si>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</si>
  <si>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</si>
  <si>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</si>
  <si>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</si>
  <si>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</si>
  <si>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</si>
  <si>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</si>
  <si>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</si>
  <si>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</si>
  <si>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</si>
  <si>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</si>
  <si>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</si>
  <si>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</si>
  <si>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</si>
  <si>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</si>
  <si>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</si>
  <si>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</si>
  <si>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</si>
  <si>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</si>
  <si>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</si>
  <si>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</si>
  <si>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</si>
  <si>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</si>
  <si>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</si>
  <si>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</si>
  <si>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</si>
  <si>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</si>
  <si>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</si>
  <si>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</si>
  <si>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</si>
  <si>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</si>
  <si>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</si>
  <si>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</si>
  <si>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</si>
  <si>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</si>
  <si>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</si>
  <si>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</si>
  <si>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</si>
  <si>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</si>
  <si>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</si>
  <si>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</si>
  <si>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</si>
  <si>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</si>
  <si>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</si>
  <si>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</si>
  <si>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</si>
  <si>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</si>
  <si>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</si>
  <si>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</si>
  <si>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</si>
  <si>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</si>
  <si>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</si>
  <si>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</si>
  <si>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</si>
  <si>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</si>
  <si>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</si>
  <si>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</si>
  <si>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</si>
  <si>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</si>
  <si>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</si>
  <si>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</si>
  <si>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</si>
  <si>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</si>
  <si>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</si>
  <si>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</si>
  <si>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</si>
  <si>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</si>
  <si>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</si>
  <si>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</si>
  <si>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</si>
  <si>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</si>
  <si>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</si>
  <si>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</si>
  <si>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</si>
  <si>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</si>
  <si>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</si>
  <si>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</si>
  <si>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</si>
  <si>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</si>
  <si>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</si>
  <si>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</si>
  <si>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</si>
  <si>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</si>
  <si>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</si>
  <si>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</si>
  <si>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</si>
  <si>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</si>
  <si>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</si>
  <si>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</si>
  <si>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</si>
  <si>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</si>
  <si>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</si>
  <si>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</si>
  <si>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</si>
  <si>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</si>
  <si>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</si>
  <si>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</si>
  <si>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</si>
  <si>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</si>
  <si>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</si>
  <si>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</si>
  <si>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</si>
  <si>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</si>
  <si>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</si>
  <si>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</si>
  <si>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</si>
  <si>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</si>
  <si>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</si>
  <si>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</si>
  <si>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</si>
  <si>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</si>
  <si>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</si>
  <si>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</si>
  <si>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</si>
  <si>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</si>
  <si>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</si>
  <si>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</si>
  <si>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</si>
  <si>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</si>
  <si>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</si>
  <si>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</si>
  <si>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</si>
  <si>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</si>
  <si>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</si>
  <si>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</si>
  <si>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</si>
  <si>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</si>
  <si>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</si>
  <si>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</si>
  <si>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</si>
  <si>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</si>
  <si>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</si>
  <si>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</si>
  <si>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</si>
  <si>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</si>
  <si>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</si>
  <si>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</si>
  <si>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</si>
  <si>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</si>
  <si>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</si>
  <si>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</si>
  <si>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</si>
  <si>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</si>
  <si>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</si>
  <si>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</si>
  <si>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</si>
  <si>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</si>
  <si>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</si>
  <si>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</si>
  <si>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</si>
  <si>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</si>
  <si>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</si>
  <si>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</si>
  <si>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</si>
  <si>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</si>
  <si>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</si>
  <si>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</si>
  <si>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</si>
  <si>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</si>
  <si>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</si>
  <si>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</si>
  <si>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</si>
  <si>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</si>
  <si>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</si>
  <si>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</si>
  <si>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</si>
  <si>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</si>
  <si>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</si>
  <si>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</si>
  <si>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</si>
  <si>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</si>
  <si>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</si>
  <si>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</si>
  <si>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</si>
  <si>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</si>
  <si>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</si>
  <si>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</si>
  <si>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</si>
  <si>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</si>
  <si>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</si>
  <si>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</si>
  <si>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</si>
  <si>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</si>
  <si>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</si>
  <si>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</si>
  <si>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</si>
  <si>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</si>
  <si>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</si>
  <si>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</si>
  <si>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</si>
  <si>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</si>
  <si>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</si>
  <si>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</si>
  <si>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</si>
  <si>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</si>
  <si>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</si>
  <si>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</si>
  <si>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</si>
  <si>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</si>
  <si>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</si>
  <si>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</si>
  <si>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</si>
  <si>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</si>
  <si>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</si>
  <si>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</si>
  <si>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</si>
  <si>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</si>
  <si>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</si>
  <si>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</si>
  <si>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</si>
  <si>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</si>
  <si>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</si>
  <si>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</si>
  <si>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</si>
  <si>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</si>
  <si>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</si>
  <si>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</si>
  <si>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</si>
  <si>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</si>
  <si>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</si>
  <si>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</si>
  <si>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</si>
  <si>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</si>
  <si>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</si>
  <si>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</si>
  <si>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</si>
  <si>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</si>
  <si>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</si>
  <si>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</si>
  <si>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</si>
  <si>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</si>
  <si>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</si>
  <si>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</si>
  <si>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</si>
  <si>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</si>
  <si>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</si>
  <si>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</si>
  <si>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</si>
  <si>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</si>
  <si>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</si>
  <si>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</si>
  <si>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</si>
  <si>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</si>
  <si>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</si>
  <si>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</si>
  <si>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</si>
  <si>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</si>
  <si>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</si>
  <si>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</si>
  <si>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</si>
  <si>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</si>
  <si>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</si>
  <si>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</si>
  <si>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</si>
  <si>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</si>
  <si>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</si>
  <si>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</si>
  <si>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</si>
  <si>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</si>
  <si>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</si>
  <si>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</si>
  <si>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</si>
  <si>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</si>
  <si>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</si>
  <si>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</si>
  <si>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</si>
  <si>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</si>
  <si>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</si>
  <si>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</si>
  <si>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</si>
  <si>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</si>
  <si>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</si>
  <si>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</si>
  <si>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</si>
  <si>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</si>
  <si>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</si>
  <si>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</si>
  <si>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</si>
  <si>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</si>
  <si>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</si>
  <si>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</si>
  <si>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</si>
  <si>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</si>
  <si>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</si>
  <si>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</si>
  <si>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</si>
  <si>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</si>
  <si>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</si>
  <si>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</si>
  <si>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</si>
  <si>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</si>
  <si>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</si>
  <si>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</si>
  <si>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</si>
  <si>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</si>
  <si>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</si>
  <si>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</si>
  <si>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</si>
  <si>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</si>
  <si>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</si>
  <si>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</si>
  <si>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</si>
  <si>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</si>
  <si>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</si>
  <si>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</si>
  <si>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</si>
  <si>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</si>
  <si>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</si>
  <si>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</si>
  <si>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</si>
  <si>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</si>
  <si>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</si>
  <si>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</si>
  <si>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</si>
  <si>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</si>
  <si>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</si>
  <si>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</si>
  <si>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</si>
  <si>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</si>
  <si>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</si>
  <si>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</si>
  <si>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</si>
  <si>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</si>
  <si>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</si>
  <si>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</si>
  <si>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</si>
  <si>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</si>
  <si>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</si>
  <si>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</si>
  <si>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</si>
  <si>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</si>
  <si>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</si>
  <si>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</si>
  <si>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</si>
  <si>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</si>
  <si>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</si>
  <si>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</si>
  <si>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</si>
  <si>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</si>
  <si>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</si>
  <si>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</si>
  <si>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</si>
  <si>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</si>
  <si>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</si>
  <si>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</si>
  <si>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</si>
  <si>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</si>
  <si>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</si>
  <si>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</si>
  <si>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</si>
  <si>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</si>
  <si>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</si>
  <si>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</si>
  <si>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</si>
  <si>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</si>
  <si>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</si>
  <si>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</si>
  <si>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</si>
  <si>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</si>
  <si>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</si>
  <si>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</si>
  <si>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</si>
  <si>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</si>
  <si>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</si>
  <si>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</si>
  <si>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</si>
  <si>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</si>
  <si>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</si>
  <si>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</si>
  <si>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</si>
  <si>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</si>
  <si>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</si>
  <si>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</si>
  <si>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</si>
  <si>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</si>
  <si>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</si>
  <si>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</si>
  <si>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</si>
  <si>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</si>
  <si>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</si>
  <si>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</si>
  <si>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</si>
  <si>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</si>
  <si>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</si>
  <si>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</si>
  <si>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</si>
  <si>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</si>
  <si>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</si>
  <si>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</si>
  <si>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</si>
  <si>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</si>
  <si>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</si>
  <si>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</si>
  <si>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</si>
  <si>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</si>
  <si>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</si>
  <si>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</si>
  <si>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</si>
  <si>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</si>
  <si>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</si>
  <si>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</si>
  <si>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</si>
  <si>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</si>
  <si>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</si>
  <si>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</si>
  <si>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</si>
  <si>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</si>
  <si>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</si>
  <si>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</si>
  <si>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</si>
  <si>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</si>
  <si>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</si>
  <si>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</si>
  <si>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</si>
  <si>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</si>
  <si>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</si>
  <si>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</si>
  <si>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</si>
  <si>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</si>
  <si>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</si>
  <si>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</si>
  <si>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</si>
  <si>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</si>
  <si>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</si>
  <si>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</si>
  <si>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</si>
  <si>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</si>
  <si>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</si>
  <si>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</si>
  <si>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</si>
  <si>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</si>
  <si>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</si>
  <si>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</si>
  <si>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</si>
  <si>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</si>
  <si>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</si>
  <si>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</si>
  <si>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</si>
  <si>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</si>
  <si>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</si>
  <si>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</si>
  <si>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</si>
  <si>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</si>
  <si>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</si>
  <si>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</si>
  <si>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</si>
  <si>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</si>
  <si>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</si>
  <si>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</si>
  <si>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</si>
  <si>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</si>
  <si>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</si>
  <si>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</si>
  <si>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</si>
  <si>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</si>
  <si>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</si>
  <si>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</si>
  <si>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</si>
  <si>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</si>
  <si>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</si>
  <si>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</si>
  <si>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</si>
  <si>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</si>
  <si>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</si>
  <si>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</si>
  <si>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</si>
  <si>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</si>
  <si>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</si>
  <si>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</si>
  <si>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</si>
  <si>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</si>
  <si>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</si>
  <si>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</si>
  <si>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</si>
  <si>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</si>
  <si>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</si>
  <si>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</si>
  <si>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</si>
  <si>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</si>
  <si>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</si>
  <si>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</si>
  <si>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</si>
  <si>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</si>
  <si>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</si>
  <si>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</si>
  <si>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</si>
  <si>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</si>
  <si>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</si>
  <si>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</si>
  <si>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</si>
  <si>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</si>
  <si>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</si>
  <si>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</si>
  <si>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</si>
  <si>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</si>
  <si>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</si>
  <si>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</si>
  <si>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</si>
  <si>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</si>
  <si>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</si>
  <si>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</si>
  <si>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</si>
  <si>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</si>
  <si>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</si>
  <si>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</si>
  <si>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</si>
  <si>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</si>
  <si>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</si>
  <si>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</si>
  <si>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</si>
  <si>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</si>
  <si>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</si>
  <si>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</si>
  <si>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</si>
  <si>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</si>
  <si>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</si>
  <si>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</si>
  <si>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</si>
  <si>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</si>
  <si>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</si>
  <si>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</si>
  <si>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</si>
  <si>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</si>
  <si>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</si>
  <si>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</si>
  <si>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</si>
  <si>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</si>
  <si>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</si>
  <si>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</si>
  <si>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</si>
  <si>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</si>
  <si>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</si>
  <si>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</si>
  <si>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</si>
  <si>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</si>
  <si>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</si>
  <si>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</si>
  <si>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</si>
  <si>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</si>
  <si>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</si>
  <si>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</si>
  <si>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</si>
  <si>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</si>
  <si>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</si>
  <si>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</si>
  <si>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</si>
  <si>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</si>
  <si>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</si>
  <si>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</si>
  <si>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</si>
  <si>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</si>
  <si>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</si>
  <si>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</si>
  <si>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</si>
  <si>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</si>
  <si>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</si>
  <si>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</si>
  <si>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</si>
  <si>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</si>
  <si>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</si>
  <si>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</si>
  <si>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</si>
  <si>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</si>
  <si>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</si>
  <si>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</si>
  <si>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</si>
  <si>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</si>
  <si>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</si>
  <si>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</si>
  <si>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</si>
  <si>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</si>
  <si>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</si>
  <si>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</si>
  <si>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</si>
  <si>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</si>
  <si>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</si>
  <si>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</si>
  <si>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</si>
  <si>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</si>
  <si>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</si>
  <si>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</si>
  <si>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</si>
  <si>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</si>
  <si>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</si>
  <si>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</si>
  <si>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</si>
  <si>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</si>
  <si>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</si>
  <si>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</si>
  <si>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</si>
  <si>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</si>
  <si>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</si>
  <si>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</si>
  <si>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</si>
  <si>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</si>
  <si>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</si>
  <si>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</si>
  <si>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</si>
  <si>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</si>
  <si>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</si>
  <si>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</si>
  <si>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</si>
  <si>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</si>
  <si>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</si>
  <si>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</si>
  <si>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</si>
  <si>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</si>
  <si>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</si>
  <si>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</si>
  <si>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</si>
  <si>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</si>
  <si>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</si>
  <si>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</si>
  <si>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</si>
  <si>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</si>
  <si>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</si>
  <si>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</si>
  <si>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</si>
  <si>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</si>
  <si>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</si>
  <si>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</si>
  <si>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</si>
  <si>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</si>
  <si>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</si>
  <si>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</si>
  <si>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</si>
  <si>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</si>
  <si>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</si>
  <si>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</si>
  <si>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</si>
  <si>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</si>
  <si>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</si>
  <si>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</si>
  <si>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</si>
  <si>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</si>
  <si>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</si>
  <si>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</si>
  <si>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</si>
  <si>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</si>
  <si>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</si>
  <si>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</si>
  <si>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</si>
  <si>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</si>
  <si>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</si>
  <si>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</si>
  <si>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</si>
  <si>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</si>
  <si>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</si>
  <si>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</si>
  <si>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</si>
  <si>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</si>
  <si>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</si>
  <si>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</si>
  <si>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</si>
  <si>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</si>
  <si>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</si>
  <si>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</si>
  <si>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</si>
  <si>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</si>
  <si>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</si>
  <si>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</si>
  <si>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</si>
  <si>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</si>
  <si>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</si>
  <si>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</si>
  <si>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</si>
  <si>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</si>
  <si>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</si>
  <si>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</si>
  <si>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</si>
  <si>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</si>
  <si>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</si>
  <si>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</si>
  <si>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</si>
  <si>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</si>
  <si>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</si>
  <si>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</si>
  <si>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</si>
  <si>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</si>
  <si>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</si>
  <si>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</si>
  <si>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</si>
  <si>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</si>
  <si>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</si>
  <si>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</si>
  <si>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</si>
  <si>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</si>
  <si>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</si>
  <si>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</si>
  <si>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</si>
  <si>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</si>
  <si>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</si>
  <si>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</si>
  <si>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</si>
  <si>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</si>
  <si>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</si>
  <si>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</si>
  <si>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</si>
  <si>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</si>
  <si>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</si>
  <si>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</si>
  <si>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</si>
  <si>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</si>
  <si>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</si>
  <si>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</si>
  <si>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</si>
  <si>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</si>
  <si>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</si>
  <si>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</si>
  <si>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</si>
  <si>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</si>
  <si>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</si>
  <si>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</si>
  <si>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</si>
  <si>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</si>
  <si>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</si>
  <si>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</si>
  <si>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</si>
  <si>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</si>
  <si>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</si>
  <si>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</si>
  <si>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</si>
  <si>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</si>
  <si>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</si>
  <si>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</si>
  <si>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</si>
  <si>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</si>
  <si>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</si>
  <si>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</si>
  <si>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</si>
  <si>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</si>
  <si>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</si>
  <si>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</si>
  <si>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</si>
  <si>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</si>
  <si>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</si>
  <si>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</si>
  <si>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</si>
  <si>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</si>
  <si>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</si>
  <si>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</si>
  <si>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</si>
  <si>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</si>
  <si>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</si>
  <si>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</si>
  <si>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</si>
  <si>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</si>
  <si>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</si>
  <si>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</si>
  <si>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</si>
  <si>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</si>
  <si>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</si>
  <si>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</si>
  <si>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</si>
  <si>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</si>
  <si>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</si>
  <si>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</si>
  <si>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</si>
  <si>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</si>
  <si>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</si>
  <si>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</si>
  <si>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</si>
  <si>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</si>
  <si>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</si>
  <si>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</si>
  <si>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</si>
  <si>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</si>
  <si>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</si>
  <si>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</si>
  <si>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</si>
  <si>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</si>
  <si>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</si>
  <si>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</si>
  <si>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</si>
  <si>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</si>
  <si>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</si>
  <si>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</si>
  <si>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</si>
  <si>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</si>
  <si>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</si>
  <si>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</si>
  <si>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</si>
  <si>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</si>
  <si>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</si>
  <si>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</si>
  <si>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</si>
  <si>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</si>
  <si>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</si>
  <si>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</si>
  <si>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</si>
  <si>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</si>
  <si>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</si>
  <si>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</si>
  <si>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</si>
  <si>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</si>
  <si>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</si>
  <si>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</si>
  <si>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</si>
  <si>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</si>
  <si>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</si>
  <si>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</si>
  <si>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</si>
  <si>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</si>
  <si>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</si>
  <si>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</si>
  <si>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</si>
  <si>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</si>
  <si>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</si>
  <si>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</si>
  <si>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</si>
  <si>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</si>
  <si>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</si>
  <si>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</si>
  <si>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</si>
  <si>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</si>
  <si>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</si>
  <si>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</si>
  <si>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</si>
  <si>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</si>
  <si>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</si>
  <si>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</si>
  <si>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</si>
  <si>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</si>
  <si>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</si>
  <si>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</si>
  <si>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</si>
  <si>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</si>
  <si>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</si>
  <si>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</si>
  <si>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</si>
  <si>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</si>
  <si>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</si>
  <si>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</si>
  <si>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</si>
  <si>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</si>
  <si>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</si>
  <si>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</si>
  <si>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</si>
  <si>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</si>
  <si>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</si>
  <si>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</si>
  <si>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</si>
  <si>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</si>
  <si>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</si>
  <si>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</si>
  <si>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</si>
  <si>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</si>
  <si>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</si>
  <si>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</si>
  <si>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</si>
  <si>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</si>
  <si>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</si>
  <si>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</si>
  <si>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</si>
  <si>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</si>
  <si>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</si>
  <si>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</si>
  <si>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</si>
  <si>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</si>
  <si>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</si>
  <si>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</si>
  <si>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</si>
  <si>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</si>
  <si>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</si>
  <si>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</si>
  <si>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</si>
  <si>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</si>
  <si>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</si>
  <si>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</si>
  <si>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</si>
  <si>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</si>
  <si>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</si>
  <si>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</si>
  <si>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</si>
  <si>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</si>
  <si>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</si>
  <si>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</si>
  <si>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</si>
  <si>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</si>
  <si>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</si>
  <si>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</si>
  <si>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</si>
  <si>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</si>
  <si>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</si>
  <si>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</si>
  <si>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</si>
  <si>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</si>
  <si>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</si>
  <si>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</si>
  <si>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</si>
  <si>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</si>
  <si>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</si>
  <si>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</si>
  <si>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</si>
  <si>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</si>
  <si>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</si>
  <si>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</si>
  <si>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</si>
  <si>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</si>
  <si>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</si>
  <si>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</si>
  <si>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</si>
  <si>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</si>
  <si>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</si>
  <si>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</si>
  <si>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</si>
  <si>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</si>
  <si>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</si>
  <si>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</si>
  <si>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</si>
  <si>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</si>
  <si>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</si>
  <si>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</si>
  <si>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</si>
  <si>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</si>
  <si>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</si>
  <si>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</si>
  <si>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</si>
  <si>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</si>
  <si>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</si>
  <si>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</si>
  <si>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</si>
  <si>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</si>
  <si>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</si>
  <si>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</si>
  <si>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</si>
  <si>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</si>
  <si>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</si>
  <si>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</si>
  <si>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</si>
  <si>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</si>
  <si>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</si>
  <si>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</si>
  <si>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</si>
  <si>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</si>
  <si>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</si>
  <si>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</si>
  <si>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</si>
  <si>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</si>
  <si>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</si>
  <si>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</si>
  <si>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</si>
  <si>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</si>
  <si>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</si>
  <si>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</si>
  <si>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</si>
  <si>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</si>
  <si>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</si>
  <si>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</si>
  <si>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</si>
  <si>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</si>
  <si>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</si>
  <si>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</si>
  <si>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</si>
  <si>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</si>
  <si>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</si>
  <si>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</si>
  <si>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</si>
  <si>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</si>
  <si>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</si>
  <si>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</si>
  <si>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</si>
  <si>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</si>
  <si>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</si>
  <si>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</si>
  <si>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</si>
  <si>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</si>
  <si>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</si>
  <si>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</si>
  <si>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</si>
  <si>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</si>
  <si>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</si>
  <si>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</si>
  <si>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</si>
  <si>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</si>
  <si>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</si>
  <si>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</si>
  <si>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</si>
  <si>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</si>
  <si>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</si>
  <si>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</si>
  <si>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</si>
  <si>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</si>
  <si>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</si>
  <si>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</si>
  <si>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</si>
  <si>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</si>
  <si>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</si>
  <si>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</si>
  <si>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</si>
  <si>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</si>
  <si>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</si>
  <si>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</si>
  <si>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</si>
  <si>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</si>
  <si>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</si>
  <si>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</si>
  <si>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</si>
  <si>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</si>
  <si>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</si>
  <si>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</si>
  <si>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</si>
  <si>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</si>
  <si>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</si>
  <si>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</si>
  <si>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</si>
  <si>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</si>
  <si>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</si>
  <si>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</si>
  <si>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</si>
  <si>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</si>
  <si>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</si>
  <si>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</si>
  <si>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</si>
  <si>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</si>
  <si>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</si>
  <si>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</si>
  <si>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</si>
  <si>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</si>
  <si>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</si>
  <si>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</si>
  <si>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</si>
  <si>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</si>
  <si>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</si>
  <si>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</si>
  <si>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</si>
  <si>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</si>
  <si>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</si>
  <si>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</si>
  <si>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</si>
  <si>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</si>
  <si>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</si>
  <si>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</si>
  <si>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</si>
  <si>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</si>
  <si>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</si>
  <si>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</si>
  <si>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</si>
  <si>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</si>
  <si>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</si>
  <si>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</si>
  <si>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</si>
  <si>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</si>
  <si>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</si>
  <si>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</si>
  <si>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</si>
  <si>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</si>
  <si>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</si>
  <si>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</si>
  <si>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</si>
  <si>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</si>
  <si>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</si>
  <si>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</si>
  <si>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</si>
  <si>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</si>
  <si>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</si>
  <si>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</si>
  <si>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</si>
  <si>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</si>
  <si>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</si>
  <si>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</si>
  <si>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</si>
  <si>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</si>
  <si>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</si>
  <si>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</si>
  <si>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</si>
  <si>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</si>
  <si>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</si>
  <si>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</si>
  <si>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</si>
  <si>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</si>
  <si>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</si>
  <si>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</si>
  <si>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</si>
  <si>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</si>
  <si>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</si>
  <si>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</si>
  <si>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</si>
  <si>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</si>
  <si>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</si>
  <si>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</si>
  <si>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</si>
  <si>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</si>
  <si>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</si>
  <si>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</si>
  <si>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</si>
  <si>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</si>
  <si>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</si>
  <si>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</si>
  <si>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</si>
  <si>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</si>
  <si>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</si>
  <si>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</si>
  <si>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</si>
  <si>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</si>
  <si>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</si>
  <si>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</si>
  <si>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</si>
  <si>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</si>
  <si>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</si>
  <si>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</si>
  <si>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</si>
  <si>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</si>
  <si>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</si>
  <si>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</si>
  <si>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</si>
  <si>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</si>
  <si>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</si>
  <si>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</si>
  <si>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</si>
  <si>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</si>
  <si>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</si>
  <si>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</si>
  <si>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</si>
  <si>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</si>
  <si>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</si>
  <si>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</si>
  <si>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</si>
  <si>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</si>
  <si>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</si>
  <si>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</si>
  <si>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</si>
  <si>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</si>
  <si>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</si>
  <si>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</si>
  <si>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</si>
  <si>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</si>
  <si>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</si>
  <si>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</si>
  <si>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</si>
  <si>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</si>
  <si>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</si>
  <si>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</si>
  <si>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</si>
  <si>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</si>
  <si>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</si>
  <si>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</si>
  <si>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</si>
  <si>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</si>
  <si>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</si>
  <si>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</si>
  <si>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</si>
  <si>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</si>
  <si>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</si>
  <si>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</si>
  <si>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</si>
  <si>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</si>
  <si>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</si>
  <si>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</si>
  <si>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</si>
  <si>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</si>
  <si>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</si>
  <si>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</si>
  <si>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</si>
  <si>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</si>
  <si>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</si>
  <si>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</si>
  <si>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</si>
  <si>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</si>
  <si>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</si>
  <si>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</si>
  <si>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</si>
  <si>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</si>
  <si>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</si>
  <si>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</si>
  <si>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</si>
  <si>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</si>
  <si>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</si>
  <si>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</si>
  <si>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</si>
  <si>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</si>
  <si>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</si>
  <si>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</si>
  <si>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</si>
  <si>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</si>
  <si>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</si>
  <si>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</si>
  <si>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</si>
  <si>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</si>
  <si>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</si>
  <si>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</si>
  <si>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</si>
  <si>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</si>
  <si>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</si>
  <si>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</si>
  <si>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</si>
  <si>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</si>
  <si>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</si>
  <si>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</si>
  <si>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</si>
  <si>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</si>
  <si>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</si>
  <si>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</si>
  <si>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</si>
  <si>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</si>
  <si>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</si>
  <si>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</si>
  <si>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</si>
  <si>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</si>
  <si>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</si>
  <si>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</si>
  <si>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</si>
  <si>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</si>
  <si>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</si>
  <si>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</si>
  <si>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</si>
  <si>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</si>
  <si>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</si>
  <si>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</si>
  <si>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</si>
  <si>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</si>
  <si>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</si>
  <si>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</si>
  <si>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</si>
  <si>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</si>
  <si>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</si>
  <si>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</si>
  <si>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</si>
  <si>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</si>
  <si>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</si>
  <si>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</si>
  <si>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</si>
  <si>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</si>
  <si>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</si>
  <si>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</si>
  <si>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</si>
  <si>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</si>
  <si>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</si>
  <si>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</si>
  <si>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</si>
  <si>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</si>
  <si>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</si>
  <si>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</si>
  <si>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</si>
  <si>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</si>
  <si>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</si>
  <si>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</si>
  <si>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</si>
  <si>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</si>
  <si>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</si>
  <si>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</si>
  <si>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</si>
  <si>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</si>
  <si>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</si>
  <si>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</si>
  <si>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</si>
  <si>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</si>
  <si>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</si>
  <si>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</si>
  <si>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</si>
  <si>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</si>
  <si>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</si>
  <si>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</si>
  <si>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</si>
  <si>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</si>
  <si>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</si>
  <si>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</si>
  <si>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</si>
  <si>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</si>
  <si>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</si>
  <si>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</si>
  <si>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</si>
  <si>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</si>
  <si>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</si>
  <si>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</si>
  <si>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</si>
  <si>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</si>
  <si>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</si>
  <si>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</si>
  <si>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</si>
  <si>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</si>
  <si>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</si>
  <si>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</si>
  <si>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</si>
  <si>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</si>
  <si>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</si>
  <si>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</si>
  <si>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</si>
  <si>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</si>
  <si>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</si>
  <si>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</si>
  <si>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</si>
  <si>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</si>
  <si>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</si>
  <si>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</si>
  <si>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</si>
  <si>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</si>
  <si>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</si>
  <si>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</si>
  <si>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</si>
  <si>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</si>
  <si>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</si>
  <si>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</si>
  <si>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</si>
  <si>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</si>
  <si>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</si>
  <si>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</si>
  <si>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</si>
  <si>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</si>
  <si>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</si>
  <si>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</si>
  <si>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</si>
  <si>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</si>
  <si>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</si>
  <si>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</si>
  <si>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</si>
  <si>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</si>
  <si>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</si>
  <si>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</si>
  <si>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</si>
  <si>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</si>
  <si>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</si>
  <si>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</si>
  <si>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</si>
  <si>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</si>
  <si>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</si>
  <si>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</si>
  <si>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</si>
  <si>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</si>
  <si>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</si>
  <si>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</si>
  <si>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</si>
  <si>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</si>
  <si>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</si>
  <si>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</si>
  <si>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</si>
  <si>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</si>
  <si>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</si>
  <si>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</si>
  <si>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</si>
  <si>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</si>
  <si>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</si>
  <si>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</si>
  <si>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</si>
  <si>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</si>
  <si>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</si>
  <si>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</si>
  <si>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</si>
  <si>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</si>
  <si>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</si>
  <si>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</si>
  <si>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</si>
  <si>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</si>
  <si>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</si>
  <si>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</si>
  <si>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</si>
  <si>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</si>
  <si>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</si>
  <si>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</si>
  <si>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</si>
  <si>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</si>
  <si>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</si>
  <si>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</si>
  <si>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</si>
  <si>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</si>
  <si>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</si>
  <si>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</si>
  <si>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</si>
  <si>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</si>
  <si>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</si>
  <si>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</si>
  <si>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</si>
  <si>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</si>
  <si>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</si>
  <si>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</si>
  <si>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</si>
  <si>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</si>
  <si>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</si>
  <si>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</si>
  <si>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</si>
  <si>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</si>
  <si>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</si>
  <si>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</si>
  <si>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</si>
  <si>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</si>
  <si>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</si>
  <si>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</si>
  <si>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</si>
  <si>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</si>
  <si>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</si>
  <si>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</si>
  <si>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</si>
  <si>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</si>
  <si>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</si>
  <si>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</si>
  <si>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</si>
  <si>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</si>
  <si>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</si>
  <si>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</si>
  <si>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</si>
  <si>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</si>
  <si>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</si>
  <si>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</si>
  <si>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</si>
  <si>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</si>
  <si>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</si>
  <si>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</si>
  <si>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</si>
  <si>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</si>
  <si>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</si>
  <si>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</si>
  <si>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</si>
  <si>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</si>
  <si>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</si>
  <si>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</si>
  <si>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</si>
  <si>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</si>
  <si>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</si>
  <si>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</si>
  <si>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</si>
  <si>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</si>
  <si>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</si>
  <si>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</si>
  <si>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</si>
  <si>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</si>
  <si>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</si>
  <si>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</si>
  <si>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</si>
  <si>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</si>
  <si>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</si>
  <si>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</si>
  <si>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</si>
  <si>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</si>
  <si>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</si>
  <si>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</si>
  <si>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</si>
  <si>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</si>
  <si>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</si>
  <si>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</si>
  <si>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</si>
  <si>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</si>
  <si>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</si>
  <si>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</si>
  <si>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</si>
  <si>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</si>
  <si>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</si>
  <si>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</si>
  <si>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</si>
  <si>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</si>
  <si>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</si>
  <si>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</si>
  <si>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</si>
  <si>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</si>
  <si>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</si>
  <si>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</si>
  <si>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</si>
  <si>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</si>
  <si>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</si>
  <si>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</si>
  <si>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</si>
  <si>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</si>
  <si>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</si>
  <si>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</si>
  <si>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</si>
  <si>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</si>
  <si>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</si>
  <si>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</si>
  <si>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</si>
  <si>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</si>
  <si>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</si>
  <si>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</si>
  <si>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</si>
  <si>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</si>
  <si>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</si>
  <si>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</si>
  <si>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</si>
  <si>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</si>
  <si>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</si>
  <si>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</si>
  <si>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</si>
  <si>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</si>
  <si>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</si>
  <si>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</si>
  <si>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</si>
  <si>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</si>
  <si>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</si>
  <si>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</si>
  <si>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</si>
  <si>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</si>
  <si>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</si>
  <si>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</si>
  <si>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</si>
  <si>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</si>
  <si>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</si>
  <si>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</si>
  <si>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</si>
  <si>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</si>
  <si>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</si>
  <si>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</si>
  <si>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</si>
  <si>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</si>
  <si>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</si>
  <si>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</si>
  <si>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</si>
  <si>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</si>
  <si>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</si>
  <si>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</si>
  <si>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</si>
  <si>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</si>
  <si>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</si>
  <si>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</si>
  <si>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</si>
  <si>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</si>
  <si>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</si>
  <si>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</si>
  <si>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</si>
  <si>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</si>
  <si>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</si>
  <si>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</si>
  <si>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</si>
  <si>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</si>
  <si>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</si>
  <si>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</si>
  <si>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</si>
  <si>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</si>
  <si>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</si>
  <si>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</si>
  <si>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</si>
  <si>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</si>
  <si>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</si>
  <si>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</si>
  <si>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</si>
  <si>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</si>
  <si>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</si>
  <si>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</si>
  <si>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</si>
  <si>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</si>
  <si>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</si>
  <si>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</si>
  <si>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</si>
  <si>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</si>
  <si>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</si>
  <si>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</si>
  <si>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</si>
  <si>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</si>
  <si>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</si>
  <si>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</si>
  <si>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</si>
  <si>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</si>
  <si>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</si>
  <si>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</si>
  <si>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</si>
  <si>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</si>
  <si>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</si>
  <si>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</si>
  <si>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</si>
  <si>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</si>
  <si>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</si>
  <si>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</si>
  <si>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</si>
  <si>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</si>
  <si>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</si>
  <si>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</si>
  <si>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</si>
  <si>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</si>
  <si>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</si>
  <si>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</si>
  <si>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</si>
  <si>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</si>
  <si>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</si>
  <si>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</si>
  <si>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</si>
  <si>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</si>
  <si>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</si>
  <si>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</si>
  <si>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</si>
  <si>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</si>
  <si>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</si>
  <si>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</si>
  <si>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</si>
  <si>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</si>
  <si>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</si>
  <si>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</si>
  <si>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</si>
  <si>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</si>
  <si>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</si>
  <si>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</si>
  <si>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</si>
  <si>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</si>
  <si>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</si>
  <si>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</si>
  <si>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</si>
  <si>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</si>
  <si>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</si>
  <si>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</si>
  <si>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</si>
  <si>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</si>
  <si>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</si>
  <si>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</si>
  <si>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</si>
  <si>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</si>
  <si>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</si>
  <si>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</si>
  <si>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</si>
  <si>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</si>
  <si>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</si>
  <si>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</si>
  <si>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</si>
  <si>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</si>
  <si>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</si>
  <si>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</si>
  <si>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</si>
  <si>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</si>
  <si>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</si>
  <si>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</si>
  <si>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</si>
  <si>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</si>
  <si>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</si>
  <si>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</si>
  <si>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</si>
  <si>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</si>
  <si>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</si>
  <si>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</si>
  <si>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</si>
  <si>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</si>
  <si>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</si>
  <si>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</si>
  <si>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</si>
  <si>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</si>
  <si>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</si>
  <si>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</si>
  <si>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</si>
  <si>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</si>
  <si>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</si>
  <si>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</si>
  <si>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</si>
  <si>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</si>
  <si>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</si>
  <si>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</si>
  <si>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</si>
  <si>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</si>
  <si>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</si>
  <si>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</si>
  <si>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</si>
  <si>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</si>
  <si>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</si>
  <si>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</si>
  <si>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</si>
  <si>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</si>
  <si>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</si>
  <si>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</si>
  <si>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</si>
  <si>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</si>
  <si>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</si>
  <si>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</si>
  <si>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</si>
  <si>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</si>
  <si>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</si>
  <si>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</si>
  <si>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</si>
  <si>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</si>
  <si>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</si>
  <si>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</si>
  <si>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</si>
  <si>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</si>
  <si>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</si>
  <si>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</si>
  <si>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</si>
  <si>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</si>
  <si>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</si>
  <si>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</si>
  <si>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</si>
  <si>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</si>
  <si>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</si>
  <si>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</si>
  <si>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</si>
  <si>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</si>
  <si>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</si>
  <si>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</si>
  <si>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</si>
  <si>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</si>
  <si>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</si>
  <si>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</si>
  <si>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</si>
  <si>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</si>
  <si>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</si>
  <si>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</si>
  <si>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</si>
  <si>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</si>
  <si>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</si>
  <si>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</si>
  <si>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</si>
  <si>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</si>
  <si>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</si>
  <si>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</si>
  <si>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</si>
  <si>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</si>
  <si>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</si>
  <si>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</si>
  <si>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</si>
  <si>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</si>
  <si>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</si>
  <si>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</si>
  <si>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</si>
  <si>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</si>
  <si>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</si>
  <si>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</si>
  <si>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</si>
  <si>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</si>
  <si>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</si>
  <si>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</si>
  <si>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</si>
  <si>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</si>
  <si>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</si>
  <si>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</si>
  <si>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</si>
  <si>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</si>
  <si>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</si>
  <si>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</si>
  <si>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</si>
  <si>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</si>
  <si>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</si>
  <si>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</si>
  <si>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</si>
  <si>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</si>
  <si>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</si>
  <si>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</si>
  <si>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</si>
  <si>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</si>
  <si>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</si>
  <si>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</si>
  <si>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</si>
  <si>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</si>
  <si>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</si>
  <si>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</si>
  <si>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</si>
  <si>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</si>
  <si>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</si>
  <si>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</si>
  <si>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</si>
  <si>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</si>
  <si>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</si>
  <si>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</si>
  <si>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</si>
  <si>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</si>
  <si>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</si>
  <si>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</si>
  <si>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</si>
  <si>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</si>
  <si>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</si>
  <si>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</si>
  <si>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</si>
  <si>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</si>
  <si>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</si>
  <si>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</si>
  <si>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</si>
  <si>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</si>
  <si>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</si>
  <si>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</si>
  <si>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</si>
  <si>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</si>
  <si>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</si>
  <si>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</si>
  <si>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</si>
  <si>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</si>
  <si>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</si>
  <si>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</si>
  <si>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</si>
  <si>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</si>
  <si>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</si>
  <si>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</si>
  <si>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</si>
  <si>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</si>
  <si>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</si>
  <si>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</si>
  <si>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</si>
  <si>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</si>
  <si>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</si>
  <si>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</si>
  <si>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</si>
  <si>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</si>
  <si>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</si>
  <si>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</si>
  <si>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</si>
  <si>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</si>
  <si>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</si>
  <si>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</si>
  <si>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</si>
  <si>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</si>
  <si>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</si>
  <si>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</si>
  <si>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</si>
  <si>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</si>
  <si>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</si>
  <si>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</si>
  <si>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</si>
  <si>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</si>
  <si>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</si>
  <si>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</si>
  <si>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</si>
  <si>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</si>
  <si>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</si>
  <si>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</si>
  <si>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</si>
  <si>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</si>
  <si>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</si>
  <si>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</si>
  <si>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</si>
  <si>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</si>
  <si>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</si>
  <si>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</si>
  <si>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</si>
  <si>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</si>
  <si>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</si>
  <si>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</si>
  <si>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</si>
  <si>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</si>
  <si>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</si>
  <si>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</si>
  <si>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</si>
  <si>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</si>
  <si>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</si>
  <si>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</si>
  <si>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</si>
  <si>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</si>
  <si>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</si>
  <si>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</si>
  <si>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</si>
  <si>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</si>
  <si>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</si>
  <si>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</si>
  <si>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</si>
  <si>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</si>
  <si>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</si>
  <si>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</si>
  <si>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</si>
  <si>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</si>
  <si>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</si>
  <si>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</si>
  <si>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</si>
  <si>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</si>
  <si>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</si>
  <si>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</si>
  <si>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</si>
  <si>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</si>
  <si>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</si>
  <si>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</si>
  <si>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</si>
  <si>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</si>
  <si>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</si>
  <si>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</si>
  <si>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</si>
  <si>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</si>
  <si>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</si>
  <si>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</si>
  <si>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</si>
  <si>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</si>
  <si>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</si>
  <si>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</si>
  <si>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</si>
  <si>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</si>
  <si>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</si>
  <si>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</si>
  <si>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</si>
  <si>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</si>
  <si>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</si>
  <si>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</si>
  <si>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</si>
  <si>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</si>
  <si>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</si>
  <si>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</si>
  <si>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</si>
  <si>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</si>
  <si>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</si>
  <si>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</si>
  <si>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</si>
  <si>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</si>
  <si>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</si>
  <si>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</si>
  <si>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</si>
  <si>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</si>
  <si>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</si>
  <si>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</si>
  <si>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</si>
  <si>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</si>
  <si>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</si>
  <si>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</si>
  <si>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</si>
  <si>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</si>
  <si>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</si>
  <si>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</si>
  <si>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</si>
  <si>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</si>
  <si>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</si>
  <si>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</si>
  <si>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</si>
  <si>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</si>
  <si>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</si>
  <si>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</si>
  <si>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</si>
  <si>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</si>
  <si>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</si>
  <si>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</si>
  <si>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</si>
  <si>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</si>
  <si>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</si>
  <si>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</si>
  <si>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</si>
  <si>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</si>
  <si>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</si>
  <si>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</si>
  <si>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</si>
  <si>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</si>
  <si>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</si>
  <si>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</si>
  <si>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</si>
  <si>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</si>
  <si>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</si>
  <si>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</si>
  <si>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</si>
  <si>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</si>
  <si>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</si>
  <si>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</si>
  <si>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</si>
  <si>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</si>
  <si>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</si>
  <si>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</si>
  <si>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</si>
  <si>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</si>
  <si>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</si>
  <si>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</si>
  <si>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</si>
  <si>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</si>
  <si>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</si>
  <si>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</si>
  <si>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</si>
  <si>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</si>
  <si>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</si>
  <si>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</si>
  <si>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</si>
  <si>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</si>
  <si>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</si>
  <si>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</si>
  <si>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</si>
  <si>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</si>
  <si>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</si>
  <si>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</si>
  <si>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</si>
  <si>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</si>
  <si>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</si>
  <si>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</si>
  <si>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</si>
  <si>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</si>
  <si>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</si>
  <si>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</si>
  <si>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</si>
  <si>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</si>
  <si>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</si>
  <si>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</si>
  <si>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</si>
  <si>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</si>
  <si>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</si>
  <si>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</si>
  <si>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</si>
  <si>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</si>
  <si>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</si>
  <si>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</si>
  <si>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</si>
  <si>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</si>
  <si>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</si>
  <si>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</si>
  <si>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</si>
  <si>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</si>
  <si>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</si>
  <si>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</si>
  <si>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</si>
  <si>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</si>
  <si>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</si>
  <si>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</si>
  <si>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</si>
  <si>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</si>
  <si>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</si>
  <si>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</si>
  <si>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</si>
  <si>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</si>
  <si>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</si>
  <si>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</si>
  <si>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</si>
  <si>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</si>
  <si>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</si>
  <si>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</si>
  <si>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</si>
  <si>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</si>
  <si>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</si>
  <si>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</si>
  <si>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</si>
  <si>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</si>
  <si>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</si>
  <si>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</si>
  <si>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</si>
  <si>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</si>
  <si>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</si>
  <si>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</si>
  <si>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</si>
  <si>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</si>
  <si>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</si>
  <si>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</si>
  <si>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</si>
  <si>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</si>
  <si>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</si>
  <si>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</si>
  <si>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</si>
  <si>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</si>
  <si>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</si>
  <si>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</si>
  <si>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</si>
  <si>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</si>
  <si>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</si>
  <si>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</si>
  <si>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</si>
  <si>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</si>
  <si>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</si>
  <si>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</si>
  <si>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</si>
  <si>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</si>
  <si>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</si>
  <si>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</si>
  <si>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</si>
  <si>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</si>
  <si>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</si>
  <si>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</si>
  <si>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</si>
  <si>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</si>
  <si>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</si>
  <si>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</si>
  <si>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</si>
  <si>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</si>
  <si>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</si>
  <si>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</si>
  <si>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</si>
  <si>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</si>
  <si>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</si>
  <si>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</si>
  <si>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</si>
  <si>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</si>
  <si>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</si>
  <si>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</si>
  <si>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</si>
  <si>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</si>
  <si>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</si>
  <si>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</si>
  <si>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</si>
  <si>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</si>
  <si>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</si>
  <si>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</si>
  <si>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</si>
  <si>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</si>
  <si>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</si>
  <si>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</si>
  <si>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</si>
  <si>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</si>
  <si>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</si>
  <si>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</si>
  <si>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</si>
  <si>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</si>
  <si>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</si>
  <si>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</si>
  <si>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</si>
  <si>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</si>
  <si>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</si>
  <si>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</si>
  <si>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</si>
  <si>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</si>
  <si>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</si>
  <si>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</si>
  <si>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</si>
  <si>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</si>
  <si>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</si>
  <si>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</si>
  <si>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</si>
  <si>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</si>
  <si>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</si>
  <si>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</si>
  <si>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</si>
  <si>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</si>
  <si>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</si>
  <si>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</si>
  <si>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</si>
  <si>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</si>
  <si>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</si>
  <si>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</si>
  <si>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</si>
  <si>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</si>
  <si>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</si>
  <si>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</si>
  <si>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</si>
  <si>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</si>
  <si>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</si>
  <si>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</si>
  <si>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</si>
  <si>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</si>
  <si>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</si>
  <si>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</si>
  <si>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</si>
  <si>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</si>
  <si>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</si>
  <si>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</si>
  <si>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</si>
  <si>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</si>
  <si>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</si>
  <si>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</si>
  <si>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</si>
  <si>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</si>
  <si>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</si>
  <si>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</si>
  <si>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</si>
  <si>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</si>
  <si>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</si>
  <si>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</si>
  <si>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</si>
  <si>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</si>
  <si>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</si>
  <si>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</si>
  <si>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</si>
  <si>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</si>
  <si>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</si>
  <si>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</si>
  <si>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</si>
  <si>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</si>
  <si>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</si>
  <si>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</si>
  <si>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</si>
  <si>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</si>
  <si>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</si>
  <si>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</si>
  <si>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</si>
  <si>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</si>
  <si>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</si>
  <si>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</si>
  <si>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</si>
  <si>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</si>
  <si>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</si>
  <si>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</si>
  <si>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</si>
  <si>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</si>
  <si>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</si>
  <si>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</si>
  <si>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</si>
  <si>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</si>
  <si>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</si>
  <si>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</si>
  <si>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</si>
  <si>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</si>
  <si>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</si>
  <si>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</si>
  <si>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</si>
  <si>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</si>
  <si>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</si>
  <si>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</si>
  <si>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</si>
  <si>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</si>
  <si>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</si>
  <si>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</si>
  <si>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</si>
  <si>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</si>
  <si>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</si>
  <si>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</si>
  <si>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</si>
  <si>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</si>
  <si>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</si>
  <si>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</si>
  <si>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</si>
  <si>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</si>
  <si>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</si>
  <si>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</si>
  <si>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</si>
  <si>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</si>
  <si>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</si>
  <si>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</si>
  <si>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</si>
  <si>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</si>
  <si>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</si>
  <si>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</si>
  <si>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</si>
  <si>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</si>
  <si>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</si>
  <si>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</si>
  <si>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</si>
  <si>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</si>
  <si>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</si>
  <si>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</si>
  <si>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</si>
  <si>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</si>
  <si>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</si>
  <si>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</si>
  <si>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</si>
  <si>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</si>
  <si>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</si>
  <si>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</si>
  <si>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</si>
  <si>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</si>
  <si>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</si>
  <si>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</si>
  <si>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</si>
  <si>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</si>
  <si>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</si>
  <si>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</si>
  <si>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</si>
  <si>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</si>
  <si>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</si>
  <si>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</si>
  <si>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</si>
  <si>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</si>
  <si>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</si>
  <si>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</si>
  <si>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</si>
  <si>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</si>
  <si>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</si>
  <si>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</si>
  <si>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</si>
  <si>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</si>
  <si>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</si>
  <si>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</si>
  <si>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</si>
  <si>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</si>
  <si>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</si>
  <si>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</si>
  <si>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</si>
  <si>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</si>
  <si>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</si>
  <si>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</si>
  <si>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</si>
  <si>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</si>
  <si>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</si>
  <si>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</si>
  <si>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</si>
  <si>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</si>
  <si>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</si>
  <si>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</si>
  <si>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</si>
  <si>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</si>
  <si>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</si>
  <si>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</si>
  <si>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</si>
  <si>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</si>
  <si>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</si>
  <si>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</si>
  <si>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</si>
  <si>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</si>
  <si>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</si>
  <si>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</si>
  <si>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</si>
  <si>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</si>
  <si>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</si>
  <si>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</si>
  <si>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</si>
  <si>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</si>
  <si>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</si>
  <si>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</si>
  <si>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</si>
  <si>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</si>
  <si>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</si>
  <si>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</si>
  <si>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</si>
  <si>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</si>
  <si>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</si>
  <si>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</si>
  <si>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</si>
  <si>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</si>
  <si>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</si>
  <si>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</si>
  <si>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</si>
  <si>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</si>
  <si>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</si>
  <si>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</si>
  <si>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</si>
  <si>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</si>
  <si>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</si>
  <si>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</si>
  <si>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</si>
  <si>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</si>
  <si>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</si>
  <si>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</si>
  <si>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</si>
  <si>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</si>
  <si>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</si>
  <si>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</si>
  <si>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</si>
  <si>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</si>
  <si>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</si>
  <si>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</si>
  <si>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</si>
  <si>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</si>
  <si>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</si>
  <si>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</si>
  <si>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</si>
  <si>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</si>
  <si>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</si>
  <si>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</si>
  <si>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</si>
  <si>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</si>
  <si>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</si>
  <si>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</si>
  <si>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</si>
  <si>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</si>
  <si>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</si>
  <si>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</si>
  <si>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</si>
  <si>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</si>
  <si>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</si>
  <si>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</si>
  <si>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</si>
  <si>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</si>
  <si>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</si>
  <si>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</si>
  <si>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</si>
  <si>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</si>
  <si>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</si>
  <si>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</si>
  <si>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</si>
  <si>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</si>
  <si>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</si>
  <si>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</si>
  <si>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</si>
  <si>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</si>
  <si>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</si>
  <si>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</si>
  <si>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</si>
  <si>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</si>
  <si>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</si>
  <si>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</si>
  <si>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</si>
  <si>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</si>
  <si>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</si>
  <si>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</si>
  <si>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</si>
  <si>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</si>
  <si>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</si>
  <si>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</si>
  <si>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</si>
  <si>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</si>
  <si>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</si>
  <si>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</si>
  <si>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</si>
  <si>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</si>
  <si>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</si>
  <si>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</si>
  <si>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</si>
  <si>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</si>
  <si>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</si>
  <si>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</si>
  <si>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</si>
  <si>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</si>
  <si>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</si>
  <si>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</si>
  <si>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</si>
  <si>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</si>
  <si>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</si>
  <si>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</si>
  <si>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</si>
  <si>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</si>
  <si>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</si>
  <si>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</si>
  <si>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</si>
  <si>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</si>
  <si>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</si>
  <si>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</si>
  <si>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</si>
  <si>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</si>
  <si>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</si>
  <si>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</si>
  <si>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</si>
  <si>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</si>
  <si>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</si>
  <si>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</si>
  <si>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</si>
  <si>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</si>
  <si>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</si>
  <si>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</si>
  <si>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</si>
  <si>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</si>
  <si>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</si>
  <si>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</si>
  <si>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</si>
  <si>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</si>
  <si>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</si>
  <si>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</si>
  <si>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</si>
  <si>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</si>
  <si>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</si>
  <si>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</si>
  <si>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</si>
  <si>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</si>
  <si>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</si>
  <si>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</si>
  <si>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</si>
  <si>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</si>
  <si>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</si>
  <si>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</si>
  <si>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</si>
  <si>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</si>
  <si>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</si>
  <si>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</si>
  <si>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</si>
  <si>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</si>
  <si>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</si>
  <si>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</si>
  <si>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</si>
  <si>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</si>
  <si>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</si>
  <si>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</si>
  <si>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</si>
  <si>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</si>
  <si>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</si>
  <si>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</si>
  <si>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</si>
  <si>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</si>
  <si>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</si>
  <si>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</si>
  <si>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</si>
  <si>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</si>
  <si>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</si>
  <si>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</si>
  <si>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</si>
  <si>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</si>
  <si>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</si>
  <si>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</si>
  <si>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</si>
  <si>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</si>
  <si>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</si>
  <si>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</si>
  <si>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</si>
  <si>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</si>
  <si>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</si>
  <si>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</si>
  <si>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</si>
  <si>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</si>
  <si>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</si>
  <si>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</si>
  <si>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</si>
  <si>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</si>
  <si>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</si>
  <si>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</si>
  <si>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</si>
  <si>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</si>
  <si>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</si>
  <si>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</si>
  <si>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</si>
  <si>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</si>
  <si>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</si>
  <si>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</si>
  <si>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</si>
  <si>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</si>
  <si>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</si>
  <si>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</si>
  <si>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</si>
  <si>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</si>
  <si>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</si>
  <si>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</si>
  <si>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</si>
  <si>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</si>
  <si>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</si>
  <si>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</si>
  <si>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</si>
  <si>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</si>
  <si>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</si>
  <si>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</si>
  <si>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</si>
  <si>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</si>
  <si>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</si>
  <si>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</si>
  <si>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</si>
  <si>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</si>
  <si>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</si>
  <si>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</si>
  <si>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</si>
  <si>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</si>
  <si>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</si>
  <si>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</si>
  <si>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</si>
  <si>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</si>
  <si>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</si>
  <si>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</si>
  <si>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</si>
  <si>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</si>
  <si>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</si>
  <si>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</si>
  <si>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</si>
  <si>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</si>
  <si>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</si>
  <si>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</si>
  <si>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</si>
  <si>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</si>
  <si>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</si>
  <si>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</si>
  <si>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</si>
  <si>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</si>
  <si>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</si>
  <si>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</si>
  <si>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</si>
  <si>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</si>
  <si>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</si>
  <si>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</si>
  <si>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</si>
  <si>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</si>
  <si>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</si>
  <si>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</si>
  <si>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</si>
  <si>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</si>
  <si>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</si>
  <si>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</si>
  <si>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</si>
  <si>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</si>
  <si>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</si>
  <si>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</si>
  <si>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</si>
  <si>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</si>
  <si>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</si>
  <si>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</si>
  <si>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</si>
  <si>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</si>
  <si>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</si>
  <si>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</si>
  <si>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</si>
  <si>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</si>
  <si>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</si>
  <si>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</si>
  <si>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</si>
  <si>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</si>
  <si>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</si>
  <si>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</si>
  <si>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</si>
  <si>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</si>
  <si>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</si>
  <si>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</si>
  <si>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</si>
  <si>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</si>
  <si>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</si>
  <si>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</si>
  <si>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</si>
  <si>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</si>
  <si>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</si>
  <si>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</si>
  <si>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</si>
  <si>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</si>
  <si>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</si>
  <si>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</si>
  <si>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</si>
  <si>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</si>
  <si>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</si>
  <si>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</si>
  <si>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</si>
  <si>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</si>
  <si>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</si>
  <si>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</si>
  <si>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</si>
  <si>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</si>
  <si>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</si>
  <si>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</si>
  <si>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</si>
  <si>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</si>
  <si>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</si>
  <si>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</si>
  <si>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</si>
  <si>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</si>
  <si>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</si>
  <si>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</si>
  <si>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</si>
  <si>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</si>
  <si>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</si>
  <si>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</si>
  <si>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</si>
  <si>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</si>
  <si>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</si>
  <si>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</si>
  <si>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</si>
  <si>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</si>
  <si>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</si>
  <si>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</si>
  <si>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</si>
  <si>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</si>
  <si>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</si>
  <si>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</si>
  <si>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</si>
  <si>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</si>
  <si>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</si>
  <si>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</si>
  <si>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</si>
  <si>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</si>
  <si>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</si>
  <si>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</si>
  <si>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</si>
  <si>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</si>
  <si>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</si>
  <si>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</si>
  <si>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</si>
  <si>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</si>
  <si>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</si>
  <si>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</si>
  <si>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</si>
  <si>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</si>
  <si>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</si>
  <si>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</si>
  <si>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</si>
  <si>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</si>
  <si>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</si>
  <si>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</si>
  <si>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</si>
  <si>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</si>
  <si>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</si>
  <si>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</si>
  <si>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</si>
  <si>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</si>
  <si>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</si>
  <si>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</si>
  <si>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</si>
  <si>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</si>
  <si>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</si>
  <si>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</si>
  <si>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</si>
  <si>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</si>
  <si>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</si>
  <si>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</si>
  <si>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</si>
  <si>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</si>
  <si>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</si>
  <si>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</si>
  <si>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</si>
  <si>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</si>
  <si>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</si>
  <si>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</si>
  <si>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</si>
  <si>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</si>
  <si>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</si>
  <si>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</si>
  <si>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</si>
  <si>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</si>
  <si>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</si>
  <si>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</si>
  <si>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</si>
  <si>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</si>
  <si>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</si>
  <si>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</si>
  <si>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</si>
  <si>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</si>
  <si>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</si>
  <si>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</si>
  <si>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</si>
  <si>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</si>
  <si>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</si>
  <si>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</si>
  <si>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</si>
  <si>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</si>
  <si>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</si>
  <si>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</si>
  <si>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</si>
  <si>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</si>
  <si>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</si>
  <si>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</si>
  <si>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</si>
  <si>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</si>
  <si>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</si>
  <si>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</si>
  <si>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</si>
  <si>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</si>
  <si>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</si>
  <si>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</si>
  <si>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</si>
  <si>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</si>
  <si>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</si>
  <si>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</si>
  <si>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</si>
  <si>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</si>
  <si>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</si>
  <si>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</si>
  <si>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</si>
  <si>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</si>
  <si>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</si>
  <si>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</si>
  <si>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</si>
  <si>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</si>
  <si>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</si>
  <si>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</si>
  <si>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</si>
  <si>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</si>
  <si>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</si>
  <si>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</si>
  <si>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</si>
  <si>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</si>
  <si>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</si>
  <si>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</si>
  <si>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</si>
  <si>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</si>
  <si>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</si>
  <si>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</si>
  <si>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</si>
  <si>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</si>
  <si>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</si>
  <si>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</si>
  <si>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</si>
  <si>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</si>
  <si>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</si>
  <si>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</si>
  <si>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</si>
  <si>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</si>
  <si>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</si>
  <si>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</si>
  <si>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</si>
  <si>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</si>
  <si>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</si>
  <si>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</si>
  <si>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</si>
  <si>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</si>
  <si>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</si>
  <si>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</si>
  <si>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</si>
  <si>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</si>
  <si>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</si>
  <si>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</si>
  <si>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</si>
  <si>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</si>
  <si>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</si>
  <si>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</si>
  <si>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</si>
  <si>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</si>
  <si>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</si>
  <si>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</si>
  <si>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</si>
  <si>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</si>
  <si>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</si>
  <si>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</si>
  <si>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</si>
  <si>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</si>
  <si>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</si>
  <si>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</si>
  <si>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</si>
  <si>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</si>
  <si>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</si>
  <si>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</si>
  <si>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</si>
  <si>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</si>
  <si>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</si>
  <si>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</si>
  <si>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</si>
  <si>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</si>
  <si>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</si>
  <si>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</si>
  <si>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</si>
  <si>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</si>
  <si>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</si>
  <si>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</si>
  <si>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</si>
  <si>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</si>
  <si>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</si>
  <si>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</si>
  <si>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</si>
  <si>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</si>
  <si>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</si>
  <si>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</si>
  <si>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</si>
  <si>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</si>
  <si>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</si>
  <si>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</si>
  <si>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</si>
  <si>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</si>
  <si>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</si>
  <si>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</si>
  <si>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</si>
  <si>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</si>
  <si>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</si>
  <si>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</si>
  <si>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</si>
  <si>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</si>
  <si>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</si>
  <si>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</si>
  <si>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</si>
  <si>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</si>
  <si>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</si>
  <si>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</si>
  <si>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</si>
  <si>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</si>
  <si>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</si>
  <si>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</si>
  <si>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</si>
  <si>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</si>
  <si>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</si>
  <si>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</si>
  <si>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</si>
  <si>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</si>
  <si>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</si>
  <si>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</si>
  <si>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</si>
  <si>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</si>
  <si>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</si>
  <si>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</si>
  <si>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</si>
  <si>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</si>
  <si>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</si>
  <si>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</si>
  <si>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</si>
  <si>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</si>
  <si>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</si>
  <si>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</si>
  <si>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</si>
  <si>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</si>
  <si>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</si>
  <si>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</si>
  <si>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</si>
  <si>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</si>
  <si>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</si>
  <si>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</si>
  <si>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</si>
  <si>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</si>
  <si>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</si>
  <si>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</si>
  <si>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</si>
  <si>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</si>
  <si>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</si>
  <si>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</si>
  <si>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</si>
  <si>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</si>
  <si>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</si>
  <si>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</si>
  <si>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</si>
  <si>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</si>
  <si>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</si>
  <si>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</si>
  <si>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</si>
  <si>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</si>
  <si>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</si>
  <si>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</si>
  <si>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</si>
  <si>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</si>
  <si>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</si>
  <si>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</si>
  <si>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</si>
  <si>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</si>
  <si>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</si>
  <si>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</si>
  <si>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</si>
  <si>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</si>
  <si>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</si>
  <si>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</si>
  <si>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</si>
  <si>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</si>
  <si>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</si>
  <si>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</si>
  <si>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</si>
  <si>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</si>
  <si>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</si>
  <si>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</si>
  <si>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</si>
  <si>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</si>
  <si>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</si>
  <si>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</si>
  <si>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</si>
  <si>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</si>
  <si>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</si>
  <si>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</si>
  <si>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</si>
  <si>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</si>
  <si>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</si>
  <si>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</si>
  <si>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</si>
  <si>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</si>
  <si>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</si>
  <si>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</si>
  <si>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</si>
  <si>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</si>
  <si>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</si>
  <si>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</si>
  <si>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</si>
  <si>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</si>
  <si>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</si>
  <si>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</si>
  <si>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</si>
  <si>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</si>
  <si>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</si>
  <si>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</si>
  <si>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</si>
  <si>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</si>
  <si>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</si>
  <si>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</si>
  <si>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</si>
  <si>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</si>
  <si>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</si>
  <si>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</si>
  <si>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</si>
  <si>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</si>
  <si>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</si>
  <si>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</si>
  <si>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</si>
  <si>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</si>
  <si>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</si>
  <si>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</si>
  <si>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</si>
  <si>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</si>
  <si>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</si>
  <si>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</si>
  <si>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</si>
  <si>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</si>
  <si>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</si>
  <si>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</si>
  <si>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</si>
  <si>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</si>
  <si>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</si>
  <si>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</si>
  <si>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</si>
  <si>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</si>
  <si>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</si>
  <si>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</si>
  <si>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</si>
  <si>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</si>
  <si>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</si>
  <si>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</si>
  <si>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</si>
  <si>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</si>
  <si>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</si>
  <si>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</si>
  <si>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</si>
  <si>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</si>
  <si>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</si>
  <si>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</si>
  <si>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</si>
  <si>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</si>
  <si>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</si>
  <si>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</si>
  <si>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</si>
  <si>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</si>
  <si>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</si>
  <si>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</si>
  <si>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</si>
  <si>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</si>
  <si>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</si>
  <si>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</si>
  <si>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</si>
  <si>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</si>
  <si>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</si>
  <si>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</si>
  <si>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</si>
  <si>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</si>
  <si>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</si>
  <si>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</si>
  <si>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</si>
  <si>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</si>
  <si>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</si>
  <si>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</si>
  <si>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</si>
  <si>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</si>
  <si>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</si>
  <si>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</si>
  <si>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</si>
  <si>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</si>
  <si>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</si>
  <si>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</si>
  <si>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</si>
  <si>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</si>
  <si>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</si>
  <si>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</si>
  <si>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</si>
  <si>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</si>
  <si>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</si>
  <si>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</si>
  <si>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</si>
  <si>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</si>
  <si>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</si>
  <si>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</si>
  <si>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</si>
  <si>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</si>
  <si>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</si>
  <si>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</si>
  <si>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</si>
  <si>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</si>
  <si>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</si>
  <si>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</si>
  <si>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</si>
  <si>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</si>
  <si>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</si>
  <si>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</si>
  <si>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</si>
  <si>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</si>
  <si>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</si>
  <si>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</si>
  <si>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</si>
  <si>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</si>
  <si>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</si>
  <si>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</si>
  <si>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</si>
  <si>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</si>
  <si>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</si>
  <si>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</si>
  <si>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</si>
  <si>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</si>
  <si>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</si>
  <si>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</si>
  <si>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</si>
  <si>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</si>
  <si>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</si>
  <si>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</si>
  <si>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</si>
  <si>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</si>
  <si>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</si>
  <si>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</si>
  <si>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</si>
  <si>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</si>
  <si>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</si>
  <si>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</si>
  <si>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</si>
  <si>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</si>
  <si>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</si>
  <si>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</si>
  <si>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</si>
  <si>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</si>
  <si>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</si>
  <si>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</si>
  <si>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</si>
  <si>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</si>
  <si>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</si>
  <si>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</si>
  <si>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</si>
  <si>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</si>
  <si>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</si>
  <si>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</si>
  <si>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</si>
  <si>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</si>
  <si>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</si>
  <si>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</si>
  <si>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</si>
  <si>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</si>
  <si>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</si>
  <si>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</si>
  <si>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</si>
  <si>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</si>
  <si>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</si>
  <si>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</si>
  <si>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</si>
  <si>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</si>
  <si>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</si>
  <si>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</si>
  <si>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</si>
  <si>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</si>
  <si>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</si>
  <si>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</si>
  <si>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</si>
  <si>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</si>
  <si>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</si>
  <si>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</si>
  <si>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</si>
  <si>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</si>
  <si>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</si>
  <si>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</si>
  <si>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</si>
  <si>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</si>
  <si>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</si>
  <si>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</si>
  <si>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</si>
  <si>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</si>
  <si>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</si>
  <si>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</si>
  <si>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</si>
  <si>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</si>
  <si>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</si>
  <si>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</si>
  <si>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</si>
  <si>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</si>
  <si>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</si>
  <si>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</si>
  <si>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</si>
  <si>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</si>
  <si>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</si>
  <si>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</si>
  <si>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</si>
  <si>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</si>
  <si>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</si>
  <si>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</si>
  <si>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</si>
  <si>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</si>
  <si>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</si>
  <si>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</si>
  <si>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</si>
  <si>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</si>
  <si>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</si>
  <si>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</si>
  <si>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</si>
  <si>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</si>
  <si>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</si>
  <si>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</si>
  <si>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</si>
  <si>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</si>
  <si>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</si>
  <si>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</si>
  <si>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</si>
  <si>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</si>
  <si>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</si>
  <si>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</si>
  <si>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</si>
  <si>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</si>
  <si>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</si>
  <si>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</si>
  <si>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</si>
  <si>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</si>
  <si>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</si>
  <si>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</si>
  <si>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</si>
  <si>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</si>
  <si>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</si>
  <si>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</si>
  <si>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</si>
  <si>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</si>
  <si>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</si>
  <si>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</si>
  <si>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</si>
  <si>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</si>
  <si>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</si>
  <si>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</si>
  <si>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</si>
  <si>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</si>
  <si>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</si>
  <si>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</si>
  <si>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</si>
  <si>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</si>
  <si>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</si>
  <si>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</si>
  <si>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</si>
  <si>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</si>
  <si>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</si>
  <si>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</si>
  <si>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</si>
  <si>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</si>
  <si>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</si>
  <si>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</si>
  <si>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</si>
  <si>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</si>
  <si>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</si>
  <si>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</si>
  <si>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</si>
  <si>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</si>
  <si>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</si>
  <si>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</si>
  <si>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</si>
  <si>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</si>
  <si>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</si>
  <si>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</si>
  <si>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</si>
  <si>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</si>
  <si>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</si>
  <si>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</si>
  <si>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</si>
  <si>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</si>
  <si>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</si>
  <si>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</si>
  <si>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</si>
  <si>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</si>
  <si>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</si>
  <si>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</si>
  <si>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</si>
  <si>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</si>
  <si>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</si>
  <si>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</si>
  <si>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</si>
  <si>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</si>
  <si>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</si>
  <si>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</si>
  <si>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</si>
  <si>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</si>
  <si>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</si>
  <si>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</si>
  <si>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</si>
  <si>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</si>
  <si>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</si>
  <si>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</si>
  <si>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</si>
  <si>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</si>
  <si>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</si>
  <si>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</si>
  <si>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</si>
  <si>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</si>
  <si>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</si>
  <si>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</si>
  <si>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</si>
  <si>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</si>
  <si>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</si>
  <si>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</si>
  <si>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</si>
  <si>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</si>
  <si>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</si>
  <si>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</si>
  <si>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</si>
  <si>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</si>
  <si>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</si>
  <si>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</si>
  <si>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</si>
  <si>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</si>
  <si>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</si>
  <si>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</si>
  <si>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</si>
  <si>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</si>
  <si>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</si>
  <si>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</si>
  <si>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</si>
  <si>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</si>
  <si>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</si>
  <si>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</si>
  <si>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</si>
  <si>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</si>
  <si>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</si>
  <si>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</si>
  <si>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</si>
  <si>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</si>
  <si>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</si>
  <si>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</si>
  <si>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</si>
  <si>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</si>
  <si>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</si>
  <si>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</si>
  <si>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</si>
  <si>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</si>
  <si>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</si>
  <si>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</si>
  <si>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</si>
  <si>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</si>
  <si>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</si>
  <si>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</si>
  <si>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</si>
  <si>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</si>
  <si>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</si>
  <si>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</si>
  <si>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</si>
  <si>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</si>
  <si>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</si>
  <si>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</si>
  <si>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</si>
  <si>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</si>
  <si>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</si>
  <si>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</si>
  <si>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</si>
  <si>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</si>
  <si>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</si>
  <si>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</si>
  <si>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</si>
  <si>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</si>
  <si>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</si>
  <si>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</si>
  <si>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</si>
  <si>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</si>
  <si>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</si>
  <si>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</si>
  <si>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</si>
  <si>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</si>
  <si>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</si>
  <si>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</si>
  <si>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</si>
  <si>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</si>
  <si>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</si>
  <si>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</si>
  <si>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</si>
  <si>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</si>
  <si>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</si>
  <si>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</si>
  <si>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</si>
  <si>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</si>
  <si>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</si>
  <si>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</si>
  <si>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</si>
  <si>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</si>
  <si>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</si>
  <si>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</si>
  <si>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</si>
  <si>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</si>
  <si>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</si>
  <si>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</si>
  <si>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</si>
  <si>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</si>
  <si>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</si>
  <si>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</si>
  <si>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</si>
  <si>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</si>
  <si>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</si>
  <si>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</si>
  <si>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</si>
  <si>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</si>
  <si>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</si>
  <si>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</si>
  <si>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</si>
  <si>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</si>
  <si>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</si>
  <si>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</si>
  <si>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</si>
  <si>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</si>
  <si>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</si>
  <si>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</si>
  <si>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</si>
  <si>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</si>
  <si>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</si>
  <si>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</si>
  <si>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</si>
  <si>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</si>
  <si>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</si>
  <si>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</si>
  <si>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</si>
  <si>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</si>
  <si>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</si>
  <si>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</si>
  <si>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</si>
  <si>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</si>
  <si>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</si>
  <si>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</si>
  <si>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</si>
  <si>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</si>
  <si>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</si>
  <si>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</si>
  <si>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</si>
  <si>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</si>
  <si>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</si>
  <si>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</si>
  <si>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</si>
  <si>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</si>
  <si>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</si>
  <si>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</si>
  <si>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</si>
  <si>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</si>
  <si>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</si>
  <si>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</si>
  <si>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</si>
  <si>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</si>
  <si>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</si>
  <si>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</si>
  <si>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</si>
  <si>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</si>
  <si>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</si>
  <si>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</si>
  <si>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</si>
  <si>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</si>
  <si>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</si>
  <si>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</si>
  <si>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</si>
  <si>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</si>
  <si>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</si>
  <si>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</si>
  <si>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</si>
  <si>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</si>
  <si>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</si>
  <si>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</si>
  <si>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</si>
  <si>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</si>
  <si>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</si>
  <si>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</si>
  <si>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</si>
  <si>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</si>
  <si>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</si>
  <si>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</si>
  <si>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</si>
  <si>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</si>
  <si>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</si>
  <si>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</si>
  <si>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</si>
  <si>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</si>
  <si>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</si>
  <si>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</si>
  <si>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</si>
  <si>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</si>
  <si>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</si>
  <si>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</si>
  <si>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</si>
  <si>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</si>
  <si>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</si>
  <si>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</si>
  <si>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</si>
  <si>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</si>
  <si>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</si>
  <si>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</si>
  <si>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</si>
  <si>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</si>
  <si>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</si>
  <si>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</si>
  <si>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</si>
  <si>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</si>
  <si>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</si>
  <si>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</si>
  <si>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</si>
  <si>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</si>
  <si>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</si>
  <si>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</si>
  <si>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</si>
  <si>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</si>
  <si>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</si>
  <si>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</si>
  <si>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</si>
  <si>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</si>
  <si>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</si>
  <si>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</si>
  <si>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</si>
  <si>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</si>
  <si>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</si>
  <si>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</si>
  <si>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</si>
  <si>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</si>
  <si>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</si>
  <si>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</si>
  <si>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</si>
  <si>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</si>
  <si>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</si>
  <si>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</si>
  <si>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</si>
  <si>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</si>
  <si>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</si>
  <si>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</si>
  <si>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</si>
  <si>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</si>
  <si>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</si>
  <si>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</si>
  <si>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</si>
  <si>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</si>
  <si>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</si>
  <si>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</si>
  <si>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</si>
  <si>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</si>
  <si>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</si>
  <si>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</si>
  <si>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</si>
  <si>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</si>
  <si>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</si>
  <si>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</si>
  <si>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</si>
  <si>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</si>
  <si>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</si>
  <si>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</si>
  <si>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</si>
  <si>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</si>
  <si>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</si>
  <si>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</si>
  <si>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</si>
  <si>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</si>
  <si>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</si>
  <si>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</si>
  <si>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</si>
  <si>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</si>
  <si>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</si>
  <si>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</si>
  <si>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</si>
  <si>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</si>
  <si>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</si>
  <si>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</si>
  <si>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</si>
  <si>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</si>
  <si>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</si>
  <si>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</si>
  <si>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</si>
  <si>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</si>
  <si>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</si>
  <si>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</si>
  <si>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</si>
  <si>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</si>
  <si>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</si>
  <si>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</si>
  <si>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</si>
  <si>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</si>
  <si>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</si>
  <si>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</si>
  <si>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</si>
  <si>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</si>
  <si>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</si>
  <si>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</si>
  <si>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</si>
  <si>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</si>
  <si>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</si>
  <si>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</si>
  <si>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</si>
  <si>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</si>
  <si>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</si>
  <si>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</si>
  <si>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</si>
  <si>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</si>
  <si>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</si>
  <si>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</si>
  <si>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</si>
  <si>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</si>
  <si>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</si>
  <si>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</si>
  <si>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</si>
  <si>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</si>
  <si>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</si>
  <si>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</si>
  <si>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</si>
  <si>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</si>
  <si>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</si>
  <si>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</si>
  <si>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</si>
  <si>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</si>
  <si>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</si>
  <si>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</si>
  <si>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</si>
  <si>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</si>
  <si>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</si>
  <si>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</si>
  <si>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</si>
  <si>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</si>
  <si>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</si>
  <si>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</si>
  <si>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</si>
  <si>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</si>
  <si>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</si>
  <si>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</si>
  <si>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</si>
  <si>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</si>
  <si>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</si>
  <si>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</si>
  <si>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</si>
  <si>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</si>
  <si>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</si>
  <si>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</si>
  <si>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</si>
  <si>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</si>
  <si>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</si>
  <si>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</si>
  <si>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</si>
  <si>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</si>
  <si>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</si>
  <si>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</si>
  <si>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</si>
  <si>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</si>
  <si>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</si>
  <si>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</si>
  <si>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</si>
  <si>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</si>
  <si>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</si>
  <si>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</si>
  <si>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</si>
  <si>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</si>
  <si>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</si>
  <si>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</si>
  <si>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</si>
  <si>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</si>
  <si>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</si>
  <si>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</si>
  <si>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</si>
  <si>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</si>
  <si>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</si>
  <si>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</si>
  <si>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</si>
  <si>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</si>
  <si>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</si>
  <si>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</si>
  <si>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</si>
  <si>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</si>
  <si>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</si>
  <si>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</si>
  <si>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</si>
  <si>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</si>
  <si>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</si>
  <si>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</si>
  <si>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</si>
  <si>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</si>
  <si>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</si>
  <si>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</si>
  <si>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</si>
  <si>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</si>
  <si>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</si>
  <si>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</si>
  <si>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</si>
  <si>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</si>
  <si>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</si>
  <si>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</si>
  <si>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</si>
  <si>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</si>
  <si>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</si>
  <si>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</si>
  <si>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</si>
  <si>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</si>
  <si>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</si>
  <si>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</si>
  <si>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</si>
  <si>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</si>
  <si>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</si>
  <si>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</si>
  <si>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</si>
  <si>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</si>
  <si>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</si>
  <si>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</si>
  <si>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</si>
  <si>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</si>
  <si>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</si>
  <si>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</si>
  <si>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</si>
  <si>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</si>
  <si>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</si>
  <si>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</si>
  <si>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</si>
  <si>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</si>
  <si>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</si>
  <si>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</si>
  <si>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</si>
  <si>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</si>
  <si>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</si>
  <si>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</si>
  <si>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</si>
  <si>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</si>
  <si>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</si>
  <si>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</si>
  <si>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</si>
  <si>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</si>
  <si>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</si>
  <si>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</si>
  <si>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</si>
  <si>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</si>
  <si>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</si>
  <si>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</si>
  <si>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</si>
  <si>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</si>
  <si>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</si>
  <si>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</si>
  <si>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</si>
  <si>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</si>
  <si>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</si>
  <si>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</si>
  <si>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</si>
  <si>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</si>
  <si>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</si>
  <si>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</si>
  <si>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</si>
  <si>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</si>
  <si>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</si>
  <si>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</si>
  <si>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</si>
  <si>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</si>
  <si>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</si>
  <si>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</si>
  <si>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</si>
  <si>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</si>
  <si>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</si>
  <si>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</si>
  <si>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</si>
  <si>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</si>
  <si>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</si>
  <si>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</si>
  <si>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</si>
  <si>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</si>
  <si>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</si>
  <si>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</si>
  <si>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</si>
  <si>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</si>
  <si>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</si>
  <si>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</si>
  <si>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</si>
  <si>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</si>
  <si>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</si>
  <si>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</si>
  <si>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</si>
  <si>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</si>
  <si>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</si>
  <si>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</si>
  <si>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</si>
  <si>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</si>
  <si>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</si>
  <si>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</si>
  <si>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</si>
  <si>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</si>
  <si>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</si>
  <si>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</si>
  <si>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</si>
  <si>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</si>
  <si>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</si>
  <si>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</si>
  <si>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</si>
  <si>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</si>
  <si>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</si>
  <si>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</si>
  <si>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</si>
  <si>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</si>
  <si>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</si>
  <si>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</si>
  <si>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</si>
  <si>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</si>
  <si>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</si>
  <si>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</si>
  <si>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</si>
  <si>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</si>
  <si>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</si>
  <si>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</si>
  <si>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</si>
  <si>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</si>
  <si>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</si>
  <si>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</si>
  <si>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</si>
  <si>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</si>
  <si>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</si>
  <si>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</si>
  <si>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</si>
  <si>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</si>
  <si>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</si>
  <si>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</si>
  <si>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</si>
  <si>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</si>
  <si>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</si>
  <si>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</si>
  <si>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</si>
  <si>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</si>
  <si>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</si>
  <si>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</si>
  <si>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</si>
  <si>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</si>
  <si>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</si>
  <si>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</si>
  <si>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</si>
  <si>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</si>
  <si>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</si>
  <si>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</si>
  <si>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</si>
  <si>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</si>
  <si>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</si>
  <si>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</si>
  <si>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</si>
  <si>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</si>
  <si>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</si>
  <si>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</si>
  <si>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</si>
  <si>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</si>
  <si>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</si>
  <si>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</si>
  <si>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</si>
  <si>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</si>
  <si>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</si>
  <si>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</si>
  <si>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</si>
  <si>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</si>
  <si>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</si>
  <si>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</si>
  <si>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</si>
  <si>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</si>
  <si>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</si>
  <si>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</si>
  <si>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</si>
  <si>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</si>
  <si>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</si>
  <si>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</si>
  <si>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</si>
  <si>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</si>
  <si>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</si>
  <si>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</si>
  <si>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</si>
  <si>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</si>
  <si>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</si>
  <si>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</si>
  <si>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</si>
  <si>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</si>
  <si>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</si>
  <si>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</si>
  <si>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</si>
  <si>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</si>
  <si>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</si>
  <si>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</si>
  <si>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</si>
  <si>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</si>
  <si>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</si>
  <si>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</si>
  <si>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</si>
  <si>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</si>
  <si>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</si>
  <si>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</si>
  <si>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</si>
  <si>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</si>
  <si>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</si>
  <si>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</si>
  <si>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</si>
  <si>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</si>
  <si>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</si>
  <si>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</si>
  <si>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</si>
  <si>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</si>
  <si>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</si>
  <si>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</si>
  <si>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</si>
  <si>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</si>
  <si>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</si>
  <si>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</si>
  <si>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</si>
  <si>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</si>
  <si>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</si>
  <si>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</si>
  <si>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</si>
  <si>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</si>
  <si>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</si>
  <si>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</si>
  <si>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</si>
  <si>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</si>
  <si>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</si>
  <si>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</si>
  <si>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</si>
  <si>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</si>
  <si>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</si>
  <si>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</si>
  <si>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</si>
  <si>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</si>
  <si>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</si>
  <si>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</si>
  <si>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</si>
  <si>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</si>
  <si>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</si>
  <si>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</si>
  <si>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</si>
  <si>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</si>
  <si>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</si>
  <si>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</si>
  <si>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</si>
  <si>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</si>
  <si>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</si>
  <si>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</si>
  <si>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</si>
  <si>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</si>
  <si>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</si>
  <si>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</si>
  <si>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</si>
  <si>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</si>
  <si>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</si>
  <si>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</si>
  <si>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</si>
  <si>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</si>
  <si>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</si>
  <si>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</si>
  <si>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</si>
  <si>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</si>
  <si>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</si>
  <si>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</si>
  <si>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</si>
  <si>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</si>
  <si>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</si>
  <si>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</si>
  <si>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</si>
  <si>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</si>
  <si>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</si>
  <si>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</si>
  <si>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</si>
  <si>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</si>
  <si>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</si>
  <si>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</si>
  <si>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</si>
  <si>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</si>
  <si>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</si>
  <si>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</si>
  <si>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</si>
  <si>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</si>
  <si>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</si>
  <si>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</si>
  <si>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</si>
  <si>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</si>
  <si>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</si>
  <si>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</si>
  <si>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</si>
  <si>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</si>
  <si>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</si>
  <si>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</si>
  <si>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</si>
  <si>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</si>
  <si>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</si>
  <si>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</si>
  <si>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</si>
  <si>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</si>
  <si>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</si>
  <si>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</si>
  <si>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</si>
  <si>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</si>
  <si>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</si>
  <si>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</si>
  <si>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</si>
  <si>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</si>
  <si>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</si>
  <si>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</si>
  <si>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</si>
  <si>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</si>
  <si>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</si>
  <si>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</si>
  <si>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</si>
  <si>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</si>
  <si>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</si>
  <si>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</si>
  <si>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</si>
  <si>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</si>
  <si>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</si>
  <si>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</si>
  <si>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</si>
  <si>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</si>
  <si>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</si>
  <si>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</si>
  <si>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</si>
  <si>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</si>
  <si>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</si>
  <si>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</si>
  <si>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</si>
  <si>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</si>
  <si>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</si>
  <si>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</si>
  <si>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</si>
  <si>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</si>
  <si>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</si>
  <si>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</si>
  <si>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</si>
  <si>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</si>
  <si>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</si>
  <si>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</si>
  <si>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</si>
  <si>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</si>
  <si>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</si>
  <si>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</si>
  <si>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</si>
  <si>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</si>
  <si>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</si>
  <si>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</si>
  <si>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</si>
  <si>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</si>
  <si>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</si>
  <si>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</si>
  <si>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</si>
  <si>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</si>
  <si>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</si>
  <si>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</si>
  <si>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</si>
  <si>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</si>
  <si>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</si>
  <si>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</si>
  <si>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</si>
  <si>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</si>
  <si>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</si>
  <si>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</si>
  <si>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</si>
  <si>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</si>
  <si>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</si>
  <si>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</si>
  <si>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</si>
  <si>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</si>
  <si>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</si>
  <si>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</si>
  <si>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</si>
  <si>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</si>
  <si>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</si>
  <si>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</si>
  <si>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</si>
  <si>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</si>
  <si>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</si>
  <si>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</si>
  <si>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</si>
  <si>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</si>
  <si>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</si>
  <si>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</si>
  <si>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</si>
  <si>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</si>
  <si>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</si>
  <si>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</si>
  <si>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</si>
  <si>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</si>
  <si>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</si>
  <si>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</si>
  <si>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</si>
  <si>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</si>
  <si>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</si>
  <si>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</si>
  <si>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</si>
  <si>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</si>
  <si>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</si>
  <si>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</si>
  <si>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</si>
  <si>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</si>
  <si>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</si>
  <si>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</si>
  <si>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</si>
  <si>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</si>
  <si>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</si>
  <si>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</si>
  <si>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</si>
  <si>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</si>
  <si>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</si>
  <si>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</si>
  <si>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</si>
  <si>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</si>
  <si>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</si>
  <si>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</si>
  <si>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</si>
  <si>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</si>
  <si>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</si>
  <si>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</si>
  <si>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</si>
  <si>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</si>
  <si>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</si>
  <si>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</si>
  <si>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</si>
  <si>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</si>
  <si>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</si>
  <si>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</si>
  <si>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</si>
  <si>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</si>
  <si>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</si>
  <si>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</si>
  <si>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</si>
  <si>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</si>
  <si>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</si>
  <si>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</si>
  <si>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</si>
  <si>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</si>
  <si>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</si>
  <si>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</si>
  <si>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</si>
  <si>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</si>
  <si>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</si>
  <si>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</si>
  <si>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</si>
  <si>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</si>
  <si>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</si>
  <si>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</si>
  <si>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</si>
  <si>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</si>
  <si>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</si>
  <si>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</si>
  <si>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</si>
  <si>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</si>
  <si>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</si>
  <si>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</si>
  <si>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</si>
  <si>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</si>
  <si>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</si>
  <si>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</si>
  <si>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</si>
  <si>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</si>
  <si>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</si>
  <si>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</si>
  <si>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</si>
  <si>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</si>
  <si>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</si>
  <si>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</si>
  <si>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</si>
  <si>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</si>
  <si>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</si>
  <si>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</si>
  <si>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</si>
  <si>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</si>
  <si>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</si>
  <si>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</si>
  <si>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</si>
  <si>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</si>
  <si>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</si>
  <si>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</si>
  <si>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</si>
  <si>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</si>
  <si>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</si>
  <si>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</si>
  <si>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</si>
  <si>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</si>
  <si>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</si>
  <si>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</si>
  <si>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</si>
  <si>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</si>
  <si>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</si>
  <si>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</si>
  <si>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</si>
  <si>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</si>
  <si>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</si>
  <si>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</si>
  <si>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</si>
  <si>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</si>
  <si>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</si>
  <si>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</si>
  <si>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</si>
  <si>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</si>
  <si>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</si>
  <si>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</si>
  <si>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</si>
  <si>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</si>
  <si>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</si>
  <si>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</si>
  <si>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</si>
  <si>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</si>
  <si>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</si>
  <si>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</si>
  <si>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</si>
  <si>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</si>
  <si>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</si>
  <si>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</si>
  <si>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</si>
  <si>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</si>
  <si>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</si>
  <si>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</si>
  <si>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</si>
  <si>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</si>
  <si>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</si>
  <si>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</si>
  <si>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</si>
  <si>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</si>
  <si>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</si>
  <si>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</si>
  <si>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</si>
  <si>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</si>
  <si>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</si>
  <si>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</si>
  <si>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</si>
  <si>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</si>
  <si>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</si>
  <si>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</si>
  <si>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</si>
  <si>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</si>
  <si>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</si>
  <si>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</si>
  <si>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</si>
  <si>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</si>
  <si>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</si>
  <si>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</si>
  <si>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</si>
  <si>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</si>
  <si>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</si>
  <si>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</si>
  <si>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</si>
  <si>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</si>
  <si>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</si>
  <si>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</si>
  <si>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</si>
  <si>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</si>
  <si>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</si>
  <si>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</si>
  <si>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</si>
  <si>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</si>
  <si>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</si>
  <si>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</si>
  <si>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</si>
  <si>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</si>
  <si>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</si>
  <si>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</si>
  <si>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</si>
  <si>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</si>
  <si>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</si>
  <si>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</si>
  <si>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</si>
  <si>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</si>
  <si>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</si>
  <si>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</si>
  <si>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</si>
  <si>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</si>
  <si>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</si>
  <si>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</si>
  <si>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</si>
  <si>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</si>
  <si>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</si>
  <si>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</si>
  <si>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</si>
  <si>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</si>
  <si>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</si>
  <si>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</si>
  <si>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</si>
  <si>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</si>
  <si>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</si>
  <si>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</si>
  <si>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</si>
  <si>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</si>
  <si>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</si>
  <si>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</si>
  <si>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</si>
  <si>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</si>
  <si>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</si>
  <si>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</si>
  <si>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</si>
  <si>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</si>
  <si>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</si>
  <si>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</si>
  <si>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</si>
  <si>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</si>
  <si>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</si>
  <si>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</si>
  <si>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</si>
  <si>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</si>
  <si>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</si>
  <si>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</si>
  <si>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</si>
  <si>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</si>
  <si>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</si>
  <si>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</si>
  <si>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</si>
  <si>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</si>
  <si>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</si>
  <si>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</si>
  <si>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</si>
  <si>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</si>
  <si>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</si>
  <si>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</si>
  <si>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</si>
  <si>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</si>
  <si>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</si>
  <si>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</si>
  <si>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</si>
  <si>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</si>
  <si>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</si>
  <si>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</si>
  <si>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</si>
  <si>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</si>
  <si>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</si>
  <si>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</si>
  <si>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</si>
  <si>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</si>
  <si>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</si>
  <si>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</si>
  <si>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</si>
  <si>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</si>
  <si>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</si>
  <si>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</si>
  <si>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</si>
  <si>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</si>
  <si>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</si>
  <si>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</si>
  <si>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</si>
  <si>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</si>
  <si>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</si>
  <si>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</si>
  <si>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</si>
  <si>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</si>
  <si>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</si>
  <si>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</si>
  <si>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</si>
  <si>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</si>
  <si>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</si>
  <si>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</si>
  <si>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</si>
  <si>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</si>
  <si>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</si>
  <si>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</si>
  <si>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</si>
  <si>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</si>
  <si>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</si>
  <si>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</si>
  <si>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</si>
  <si>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</si>
  <si>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</si>
  <si>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</si>
  <si>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</si>
  <si>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</si>
  <si>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</si>
  <si>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</si>
  <si>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</si>
  <si>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</si>
  <si>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</si>
  <si>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</si>
  <si>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</si>
  <si>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</si>
  <si>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</si>
  <si>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</si>
  <si>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</si>
  <si>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</si>
  <si>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</si>
  <si>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</si>
  <si>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</si>
  <si>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</si>
  <si>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</si>
  <si>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</si>
  <si>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</si>
  <si>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</si>
  <si>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</si>
  <si>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</si>
  <si>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</si>
  <si>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</si>
  <si>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</si>
  <si>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</si>
  <si>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</si>
  <si>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</si>
  <si>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</si>
  <si>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</si>
  <si>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</si>
  <si>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</si>
  <si>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</si>
  <si>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</si>
  <si>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</si>
  <si>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</si>
  <si>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</si>
  <si>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</si>
  <si>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</si>
  <si>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</si>
  <si>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</si>
  <si>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</si>
  <si>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</si>
  <si>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</si>
  <si>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</si>
  <si>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</si>
  <si>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</si>
  <si>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</si>
  <si>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</si>
  <si>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</si>
  <si>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</si>
  <si>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</si>
  <si>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</si>
  <si>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</si>
  <si>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</si>
  <si>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</si>
  <si>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</si>
  <si>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</si>
  <si>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</si>
  <si>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</si>
  <si>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</si>
  <si>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</si>
  <si>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</si>
  <si>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</si>
  <si>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</si>
  <si>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</si>
  <si>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</si>
  <si>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</si>
  <si>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</si>
  <si>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</si>
  <si>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</si>
  <si>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</si>
  <si>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</si>
  <si>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</si>
  <si>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</si>
  <si>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</si>
  <si>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</si>
  <si>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</si>
  <si>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</si>
  <si>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</si>
  <si>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</si>
  <si>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</si>
  <si>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</si>
  <si>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</si>
  <si>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</si>
  <si>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</si>
  <si>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</si>
  <si>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</si>
  <si>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</si>
  <si>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</si>
  <si>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</si>
  <si>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</si>
  <si>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</si>
  <si>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</si>
  <si>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</si>
  <si>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</si>
  <si>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</si>
  <si>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</si>
  <si>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</si>
  <si>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</si>
  <si>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</si>
  <si>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</si>
  <si>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</si>
  <si>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</si>
  <si>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</si>
  <si>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</si>
  <si>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</si>
  <si>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</si>
  <si>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</si>
  <si>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</si>
  <si>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</si>
  <si>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</si>
  <si>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</si>
  <si>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</si>
  <si>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</si>
  <si>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</si>
  <si>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</si>
  <si>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</si>
  <si>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</si>
  <si>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</si>
  <si>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</si>
  <si>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</si>
  <si>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</si>
  <si>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</si>
  <si>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</si>
  <si>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</si>
  <si>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</si>
  <si>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</si>
  <si>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</si>
  <si>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</si>
  <si>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</si>
  <si>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</si>
  <si>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</si>
  <si>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</si>
  <si>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</si>
  <si>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</si>
  <si>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</si>
  <si>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</si>
  <si>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</si>
  <si>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</si>
  <si>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</si>
  <si>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</si>
  <si>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</si>
  <si>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</si>
  <si>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</si>
  <si>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</si>
  <si>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</si>
  <si>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</si>
  <si>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</si>
  <si>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</si>
  <si>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</si>
  <si>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</si>
  <si>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</si>
  <si>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</si>
  <si>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</si>
  <si>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</si>
  <si>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</si>
  <si>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</si>
  <si>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</si>
  <si>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</si>
  <si>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</si>
  <si>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</si>
  <si>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</si>
  <si>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</si>
  <si>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</si>
  <si>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</si>
  <si>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</si>
  <si>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</si>
  <si>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</si>
  <si>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</si>
  <si>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</si>
  <si>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</si>
  <si>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</si>
  <si>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</si>
  <si>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</si>
  <si>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</si>
  <si>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</si>
  <si>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</si>
  <si>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</si>
  <si>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</si>
  <si>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</si>
  <si>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</si>
  <si>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</si>
  <si>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</si>
  <si>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</si>
  <si>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</si>
  <si>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</si>
  <si>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</si>
  <si>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</si>
  <si>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</si>
  <si>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</si>
  <si>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</si>
  <si>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</si>
  <si>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</si>
  <si>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</si>
  <si>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</si>
  <si>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</si>
  <si>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</si>
  <si>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</si>
  <si>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</si>
  <si>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</si>
  <si>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</si>
  <si>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</si>
  <si>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</si>
  <si>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</si>
  <si>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</si>
  <si>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</si>
  <si>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</si>
  <si>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</si>
  <si>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</si>
  <si>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</si>
  <si>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</si>
  <si>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</si>
  <si>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</si>
  <si>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</si>
  <si>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</si>
  <si>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</si>
  <si>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</si>
  <si>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</si>
  <si>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</si>
  <si>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</si>
  <si>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</si>
  <si>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</si>
  <si>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</si>
  <si>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</si>
  <si>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</si>
  <si>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</si>
  <si>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</si>
  <si>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</si>
  <si>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</si>
  <si>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</si>
  <si>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</si>
  <si>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</si>
  <si>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</si>
  <si>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</si>
  <si>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</si>
  <si>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</si>
  <si>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</si>
  <si>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</si>
  <si>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</si>
  <si>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</si>
  <si>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</si>
  <si>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</si>
  <si>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</si>
  <si>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</si>
  <si>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</si>
  <si>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</si>
  <si>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</si>
  <si>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</si>
  <si>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</si>
  <si>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</si>
  <si>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</si>
  <si>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</si>
  <si>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</si>
  <si>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</si>
  <si>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</si>
  <si>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</si>
  <si>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</si>
  <si>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</si>
  <si>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</si>
  <si>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</si>
  <si>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</si>
  <si>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</si>
  <si>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</si>
  <si>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</si>
  <si>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</si>
  <si>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</si>
  <si>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</si>
  <si>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</si>
  <si>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</si>
  <si>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</si>
  <si>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</si>
  <si>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</si>
  <si>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</si>
  <si>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</si>
  <si>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</si>
  <si>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</si>
  <si>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</si>
  <si>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</si>
  <si>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</si>
  <si>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</si>
  <si>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</si>
  <si>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</si>
  <si>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</si>
  <si>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</si>
  <si>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</si>
  <si>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</si>
  <si>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</si>
  <si>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</si>
  <si>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</si>
  <si>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</si>
  <si>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</si>
  <si>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</si>
  <si>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</si>
  <si>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</si>
  <si>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</si>
  <si>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</si>
  <si>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</si>
  <si>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</si>
  <si>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</si>
  <si>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</si>
  <si>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</si>
  <si>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</si>
  <si>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</si>
  <si>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</si>
  <si>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</si>
  <si>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</si>
  <si>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</si>
  <si>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</si>
  <si>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</si>
  <si>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</si>
  <si>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</si>
  <si>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</si>
  <si>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</si>
  <si>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</si>
  <si>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</si>
  <si>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</si>
  <si>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</si>
  <si>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</si>
  <si>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</si>
  <si>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</si>
  <si>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</si>
  <si>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</si>
  <si>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</si>
  <si>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</si>
  <si>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</si>
  <si>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</si>
  <si>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</si>
  <si>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</si>
  <si>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</si>
  <si>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</si>
  <si>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</si>
  <si>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</si>
  <si>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</si>
  <si>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</si>
  <si>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</si>
  <si>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</si>
  <si>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</si>
  <si>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</si>
  <si>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</si>
  <si>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</si>
  <si>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</si>
  <si>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</si>
  <si>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</si>
  <si>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</si>
  <si>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</si>
  <si>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</si>
  <si>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</si>
  <si>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</si>
  <si>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</si>
  <si>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</si>
  <si>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</si>
  <si>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</si>
  <si>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</si>
  <si>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</si>
  <si>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</si>
  <si>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</si>
  <si>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</si>
  <si>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</si>
  <si>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</si>
  <si>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</si>
  <si>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</si>
  <si>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</si>
  <si>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</si>
  <si>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</si>
  <si>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</si>
  <si>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</si>
  <si>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</si>
  <si>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</si>
  <si>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</si>
  <si>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</si>
  <si>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</si>
  <si>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</si>
  <si>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</si>
  <si>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</si>
  <si>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</si>
  <si>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</si>
  <si>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</si>
  <si>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</si>
  <si>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</si>
  <si>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</si>
  <si>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</si>
  <si>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</si>
  <si>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</si>
  <si>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</si>
  <si>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</si>
  <si>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</si>
  <si>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</si>
  <si>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</si>
  <si>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</si>
  <si>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</si>
  <si>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</si>
  <si>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</si>
  <si>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</si>
  <si>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</si>
  <si>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</si>
  <si>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</si>
  <si>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</si>
  <si>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</si>
  <si>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</si>
  <si>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</si>
  <si>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</si>
  <si>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</si>
  <si>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</si>
  <si>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</si>
  <si>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</si>
  <si>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</si>
  <si>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</si>
  <si>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</si>
  <si>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</si>
  <si>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</si>
  <si>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</si>
  <si>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</si>
  <si>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</si>
  <si>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</si>
  <si>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</si>
  <si>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</si>
  <si>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</si>
  <si>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</si>
  <si>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</si>
  <si>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</si>
  <si>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</si>
  <si>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</si>
  <si>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</si>
  <si>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</si>
  <si>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</si>
  <si>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</si>
  <si>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</si>
  <si>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</si>
  <si>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</si>
  <si>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</si>
  <si>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</si>
  <si>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</si>
  <si>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</si>
  <si>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</si>
  <si>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</si>
  <si>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</si>
  <si>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</si>
  <si>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</si>
  <si>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</si>
  <si>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</si>
  <si>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</si>
  <si>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</si>
  <si>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</si>
  <si>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</si>
  <si>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</si>
  <si>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</si>
  <si>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</si>
  <si>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</si>
  <si>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</si>
  <si>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</si>
  <si>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</si>
  <si>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</si>
  <si>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</si>
  <si>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</si>
  <si>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</si>
  <si>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</si>
  <si>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</si>
  <si>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</si>
  <si>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</si>
  <si>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</si>
  <si>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</si>
  <si>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</si>
  <si>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</si>
  <si>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</si>
  <si>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</si>
  <si>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</si>
  <si>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</si>
  <si>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</si>
  <si>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</si>
  <si>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</si>
  <si>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</si>
  <si>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</si>
  <si>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</si>
  <si>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</si>
  <si>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</si>
  <si>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</si>
  <si>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</si>
  <si>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</si>
  <si>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</si>
  <si>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</si>
  <si>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</si>
  <si>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</si>
  <si>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</si>
  <si>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</si>
  <si>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</si>
  <si>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</si>
  <si>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</si>
  <si>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</si>
  <si>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</si>
  <si>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</si>
  <si>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</si>
  <si>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</si>
  <si>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</si>
  <si>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</si>
  <si>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</si>
  <si>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</si>
  <si>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</si>
  <si>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</si>
  <si>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</si>
  <si>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</si>
  <si>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</si>
  <si>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</si>
  <si>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</si>
  <si>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</si>
  <si>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</si>
  <si>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</si>
  <si>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</si>
  <si>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</si>
  <si>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</si>
  <si>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</si>
  <si>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</si>
  <si>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</si>
  <si>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</si>
  <si>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</si>
  <si>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</si>
  <si>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</si>
  <si>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</si>
  <si>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</si>
  <si>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</si>
  <si>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</si>
  <si>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</si>
  <si>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</si>
  <si>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</si>
  <si>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</si>
  <si>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</si>
  <si>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</si>
  <si>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</si>
  <si>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</si>
  <si>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</si>
  <si>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</si>
  <si>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</si>
  <si>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</si>
  <si>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</si>
  <si>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</si>
  <si>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</si>
  <si>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</si>
  <si>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</si>
  <si>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</si>
  <si>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</si>
  <si>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</si>
  <si>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</si>
  <si>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</si>
  <si>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</si>
  <si>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</si>
  <si>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</si>
  <si>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</si>
  <si>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</si>
  <si>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</si>
  <si>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</si>
  <si>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</si>
  <si>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</si>
  <si>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</si>
  <si>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</si>
  <si>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</si>
  <si>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</si>
  <si>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</si>
  <si>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</si>
  <si>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</si>
  <si>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</si>
  <si>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</si>
  <si>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</si>
  <si>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</si>
  <si>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</si>
  <si>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</si>
  <si>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</si>
  <si>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</si>
  <si>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</si>
  <si>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</si>
  <si>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</si>
  <si>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</si>
  <si>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</si>
  <si>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</si>
  <si>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</si>
  <si>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</si>
  <si>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</si>
  <si>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</si>
  <si>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</si>
  <si>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</si>
  <si>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</si>
  <si>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</si>
  <si>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</si>
  <si>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</si>
  <si>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</si>
  <si>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</si>
  <si>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</si>
  <si>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</si>
  <si>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</si>
  <si>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</si>
  <si>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</si>
  <si>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</si>
  <si>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</si>
  <si>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</si>
  <si>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</si>
  <si>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</si>
  <si>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</si>
  <si>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</si>
  <si>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</si>
  <si>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</si>
  <si>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</si>
  <si>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</si>
  <si>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</si>
  <si>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</si>
  <si>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</si>
  <si>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</si>
  <si>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</si>
  <si>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</si>
  <si>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</si>
  <si>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</si>
  <si>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</si>
  <si>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</si>
  <si>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</si>
  <si>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</si>
  <si>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</si>
  <si>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</si>
  <si>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</si>
  <si>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</si>
  <si>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</si>
  <si>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</si>
  <si>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</si>
  <si>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</si>
  <si>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</si>
  <si>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</si>
  <si>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</si>
  <si>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</si>
  <si>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</si>
  <si>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</si>
  <si>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</si>
  <si>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</si>
  <si>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</si>
  <si>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</si>
  <si>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</si>
  <si>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</si>
  <si>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</si>
  <si>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</si>
  <si>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</si>
  <si>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</si>
  <si>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</si>
  <si>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</si>
  <si>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</si>
  <si>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</si>
  <si>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</si>
  <si>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</si>
  <si>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</si>
  <si>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</si>
  <si>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</si>
  <si>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</si>
  <si>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</si>
  <si>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</si>
  <si>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</si>
  <si>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</si>
  <si>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</si>
  <si>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</si>
  <si>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</si>
  <si>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</si>
  <si>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</si>
  <si>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</si>
  <si>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</si>
  <si>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</si>
  <si>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</si>
  <si>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</si>
  <si>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</si>
  <si>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</si>
  <si>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</si>
  <si>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</si>
  <si>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</si>
  <si>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</si>
  <si>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</si>
  <si>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</si>
  <si>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</si>
  <si>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</si>
  <si>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</si>
  <si>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</si>
  <si>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</si>
  <si>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</si>
  <si>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</si>
  <si>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</si>
  <si>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</si>
  <si>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</si>
  <si>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</si>
  <si>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</si>
  <si>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</si>
  <si>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</si>
  <si>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</si>
  <si>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</si>
  <si>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</si>
  <si>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</si>
  <si>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</si>
  <si>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</si>
  <si>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</si>
  <si>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</si>
  <si>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</si>
  <si>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</si>
  <si>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</si>
  <si>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</si>
  <si>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</si>
  <si>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</si>
  <si>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</si>
  <si>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</si>
  <si>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</si>
  <si>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</si>
  <si>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</si>
  <si>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</si>
  <si>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</si>
  <si>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</si>
  <si>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</si>
  <si>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</si>
  <si>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</si>
  <si>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</si>
  <si>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</si>
  <si>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</si>
  <si>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</si>
  <si>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</si>
  <si>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</si>
  <si>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</si>
  <si>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</si>
  <si>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</si>
  <si>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</si>
  <si>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</si>
  <si>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</si>
  <si>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</si>
  <si>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</si>
  <si>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</si>
  <si>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</si>
  <si>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</si>
  <si>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</si>
  <si>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</si>
  <si>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</si>
  <si>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</si>
  <si>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</si>
  <si>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</si>
  <si>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</si>
  <si>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</si>
  <si>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</si>
  <si>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</si>
  <si>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</si>
  <si>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</si>
  <si>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</si>
  <si>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</si>
  <si>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</si>
  <si>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</si>
  <si>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</si>
  <si>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</si>
  <si>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</si>
  <si>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</si>
  <si>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</si>
  <si>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</si>
  <si>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</si>
  <si>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</si>
  <si>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</si>
  <si>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</si>
  <si>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</si>
  <si>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</si>
  <si>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</si>
  <si>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</si>
  <si>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</si>
  <si>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</si>
  <si>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</si>
  <si>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</si>
  <si>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</si>
  <si>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</si>
  <si>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</si>
  <si>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</si>
  <si>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</si>
  <si>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</si>
  <si>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</si>
  <si>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</si>
  <si>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</si>
  <si>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</si>
  <si>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</si>
  <si>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</si>
  <si>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</si>
  <si>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</si>
  <si>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</si>
  <si>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</si>
  <si>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</si>
  <si>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</si>
  <si>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</si>
  <si>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</si>
  <si>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</si>
  <si>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</si>
  <si>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</si>
  <si>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</si>
  <si>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</si>
  <si>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</si>
  <si>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</si>
  <si>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</si>
  <si>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</si>
  <si>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</si>
  <si>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</si>
  <si>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</si>
  <si>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</si>
  <si>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</si>
  <si>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</si>
  <si>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</si>
  <si>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</si>
  <si>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</si>
  <si>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</si>
  <si>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</si>
  <si>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</si>
  <si>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</si>
  <si>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</si>
  <si>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</si>
  <si>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</si>
  <si>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</si>
  <si>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</si>
  <si>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</si>
  <si>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</si>
  <si>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</si>
  <si>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</si>
  <si>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</si>
  <si>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</si>
  <si>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</si>
  <si>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</si>
  <si>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</si>
  <si>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</si>
  <si>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</si>
  <si>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</si>
  <si>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</si>
  <si>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</si>
  <si>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</si>
  <si>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</si>
  <si>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</si>
  <si>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</si>
  <si>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</si>
  <si>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</si>
  <si>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</si>
  <si>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</si>
  <si>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</si>
  <si>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</si>
  <si>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</si>
  <si>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</si>
  <si>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</si>
  <si>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</si>
  <si>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</si>
  <si>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</si>
  <si>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</si>
  <si>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</si>
  <si>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</si>
  <si>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</si>
  <si>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</si>
  <si>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</si>
  <si>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</si>
  <si>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</si>
  <si>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</si>
  <si>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</si>
  <si>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</si>
  <si>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</si>
  <si>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</si>
  <si>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</si>
  <si>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</si>
  <si>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</si>
  <si>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</si>
  <si>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</si>
  <si>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</si>
  <si>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</si>
  <si>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</si>
  <si>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</si>
  <si>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</si>
  <si>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</si>
  <si>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</si>
  <si>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</si>
  <si>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</si>
  <si>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</si>
  <si>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</si>
  <si>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</si>
  <si>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</si>
  <si>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</si>
  <si>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</si>
  <si>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</si>
  <si>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</si>
  <si>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</si>
  <si>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</si>
  <si>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</si>
  <si>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</si>
  <si>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</si>
  <si>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</si>
  <si>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</si>
  <si>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</si>
  <si>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</si>
  <si>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</si>
  <si>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</si>
  <si>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</si>
  <si>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</si>
  <si>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</si>
  <si>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</si>
  <si>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</si>
  <si>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</si>
  <si>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</si>
  <si>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</si>
  <si>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</si>
  <si>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</si>
  <si>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</si>
  <si>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</si>
  <si>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</si>
  <si>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</si>
  <si>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</si>
  <si>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</si>
  <si>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</si>
  <si>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</si>
  <si>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</si>
  <si>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</si>
  <si>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</si>
  <si>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</si>
  <si>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</si>
  <si>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</si>
  <si>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</si>
  <si>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</si>
  <si>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</si>
  <si>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</si>
  <si>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</si>
  <si>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</si>
  <si>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</si>
  <si>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</si>
  <si>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</si>
  <si>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</si>
  <si>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</si>
  <si>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</si>
  <si>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</si>
  <si>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</si>
  <si>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</si>
  <si>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</si>
  <si>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</si>
  <si>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</si>
  <si>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</si>
  <si>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</si>
  <si>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</si>
  <si>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</si>
  <si>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</si>
  <si>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</si>
  <si>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</si>
  <si>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</si>
  <si>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</si>
  <si>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</si>
  <si>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</si>
  <si>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</si>
  <si>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</si>
  <si>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</si>
  <si>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</si>
  <si>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</si>
  <si>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</si>
  <si>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</si>
  <si>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</si>
  <si>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</si>
  <si>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</si>
  <si>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</si>
  <si>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</si>
  <si>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</si>
  <si>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</si>
  <si>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</si>
  <si>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</si>
  <si>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</si>
  <si>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</si>
  <si>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</si>
  <si>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</si>
  <si>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</si>
  <si>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</si>
  <si>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</si>
  <si>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</si>
  <si>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</si>
  <si>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</si>
  <si>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</si>
  <si>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</si>
  <si>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</si>
  <si>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</si>
  <si>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</si>
  <si>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</si>
  <si>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</si>
  <si>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</si>
  <si>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</si>
  <si>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</si>
  <si>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</si>
  <si>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</si>
  <si>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</si>
  <si>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</si>
  <si>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</si>
  <si>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</si>
  <si>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</si>
  <si>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</si>
  <si>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</si>
  <si>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</si>
  <si>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</si>
  <si>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</si>
  <si>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</si>
  <si>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</si>
  <si>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</si>
  <si>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</si>
  <si>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</si>
  <si>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</si>
  <si>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</si>
  <si>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</si>
  <si>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</si>
  <si>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</si>
  <si>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</si>
  <si>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</si>
  <si>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</si>
  <si>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</si>
  <si>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</si>
  <si>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</si>
  <si>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</si>
  <si>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</si>
  <si>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</si>
  <si>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</si>
  <si>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</si>
  <si>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</si>
  <si>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</si>
  <si>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</si>
  <si>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</si>
  <si>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</si>
  <si>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</si>
  <si>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</si>
  <si>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</si>
  <si>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</si>
  <si>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</si>
  <si>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</si>
  <si>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</si>
  <si>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</si>
  <si>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</si>
  <si>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</si>
  <si>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</si>
  <si>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</si>
  <si>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</si>
  <si>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</si>
  <si>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</si>
  <si>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</si>
  <si>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</si>
  <si>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</si>
  <si>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</si>
  <si>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</si>
  <si>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</si>
  <si>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</si>
  <si>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</si>
  <si>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</si>
  <si>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</si>
  <si>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</si>
  <si>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</si>
  <si>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</si>
  <si>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</si>
  <si>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</si>
  <si>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</si>
  <si>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</si>
  <si>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</si>
  <si>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</si>
  <si>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</si>
  <si>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</si>
  <si>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</si>
  <si>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</si>
  <si>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</si>
  <si>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</si>
  <si>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</si>
  <si>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</si>
  <si>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</si>
  <si>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</si>
  <si>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</si>
  <si>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</si>
  <si>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</si>
  <si>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</si>
  <si>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</si>
  <si>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</si>
  <si>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</si>
  <si>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</si>
  <si>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</si>
  <si>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</si>
  <si>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</si>
  <si>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</si>
  <si>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</si>
  <si>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</si>
  <si>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</si>
  <si>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</si>
  <si>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</si>
  <si>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</si>
  <si>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</si>
  <si>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</si>
  <si>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</si>
  <si>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</si>
  <si>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</si>
  <si>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</si>
  <si>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</si>
  <si>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</si>
  <si>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</si>
  <si>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</si>
  <si>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</si>
  <si>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</si>
  <si>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</si>
  <si>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</si>
  <si>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</si>
  <si>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</si>
  <si>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</si>
  <si>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</si>
  <si>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</si>
  <si>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</si>
  <si>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</si>
  <si>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</si>
  <si>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</si>
  <si>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</si>
  <si>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</si>
  <si>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</si>
  <si>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</si>
  <si>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</si>
  <si>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</si>
  <si>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</si>
  <si>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</si>
  <si>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</si>
  <si>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</si>
  <si>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</si>
  <si>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</si>
  <si>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</si>
  <si>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</si>
  <si>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</si>
  <si>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</si>
  <si>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</si>
  <si>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</si>
  <si>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</si>
  <si>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</si>
  <si>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</si>
  <si>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</si>
  <si>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</si>
  <si>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</si>
  <si>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</si>
  <si>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</si>
  <si>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</si>
  <si>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</si>
  <si>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</si>
  <si>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</si>
  <si>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</si>
  <si>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</si>
  <si>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</si>
  <si>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</si>
  <si>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</si>
  <si>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</si>
  <si>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</si>
  <si>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</si>
  <si>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</si>
  <si>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</si>
  <si>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</si>
  <si>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</si>
  <si>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</si>
  <si>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</si>
  <si>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</si>
  <si>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</si>
  <si>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</si>
  <si>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</si>
  <si>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</si>
  <si>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</si>
  <si>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</si>
  <si>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</si>
  <si>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</si>
  <si>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</si>
  <si>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</si>
  <si>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</si>
  <si>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</si>
  <si>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</si>
  <si>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</si>
  <si>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</si>
  <si>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</si>
  <si>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</si>
  <si>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</si>
  <si>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</si>
  <si>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</si>
  <si>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</si>
  <si>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</si>
  <si>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</si>
  <si>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</si>
  <si>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</si>
  <si>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</si>
  <si>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</si>
  <si>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</si>
  <si>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</si>
  <si>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</si>
  <si>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</si>
  <si>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</si>
  <si>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</si>
  <si>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</si>
  <si>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</si>
  <si>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</si>
  <si>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</si>
  <si>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</si>
  <si>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</si>
  <si>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</si>
  <si>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</si>
  <si>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</si>
  <si>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</si>
  <si>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</si>
  <si>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</si>
  <si>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</si>
  <si>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</si>
  <si>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</si>
  <si>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</si>
  <si>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</si>
  <si>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</si>
  <si>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</si>
  <si>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</si>
  <si>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</si>
  <si>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</si>
  <si>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</si>
  <si>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</si>
  <si>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</si>
  <si>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</si>
  <si>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</si>
  <si>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</si>
  <si>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</si>
  <si>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</si>
  <si>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</si>
  <si>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</si>
  <si>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</si>
  <si>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</si>
  <si>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</si>
  <si>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</si>
  <si>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</si>
  <si>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</si>
  <si>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</si>
  <si>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</si>
  <si>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</si>
  <si>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</si>
  <si>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</si>
  <si>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</si>
  <si>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</si>
  <si>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</si>
  <si>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</si>
  <si>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</si>
  <si>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</si>
  <si>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</si>
  <si>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</si>
  <si>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</si>
  <si>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</si>
  <si>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</si>
  <si>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</si>
  <si>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</si>
  <si>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</si>
  <si>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</si>
  <si>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</si>
  <si>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</si>
  <si>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</si>
  <si>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</si>
  <si>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</si>
  <si>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</si>
  <si>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</si>
  <si>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</si>
  <si>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</si>
  <si>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</si>
  <si>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</si>
  <si>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</si>
  <si>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</si>
  <si>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</si>
  <si>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</si>
  <si>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</si>
  <si>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</si>
  <si>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</si>
  <si>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</si>
  <si>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</si>
  <si>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</si>
  <si>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</si>
  <si>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</si>
  <si>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</si>
  <si>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</si>
  <si>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</si>
  <si>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</si>
  <si>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</si>
  <si>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</si>
  <si>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</si>
  <si>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</si>
  <si>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</si>
  <si>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</si>
  <si>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</si>
  <si>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</si>
  <si>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</si>
  <si>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</si>
  <si>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</si>
  <si>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</si>
  <si>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</si>
  <si>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</si>
  <si>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</si>
  <si>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</si>
  <si>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</si>
  <si>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</si>
  <si>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</si>
  <si>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</si>
  <si>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</si>
  <si>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</si>
  <si>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</si>
  <si>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</si>
  <si>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</si>
  <si>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</si>
  <si>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</si>
  <si>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</si>
  <si>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</si>
  <si>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</si>
  <si>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</si>
  <si>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</si>
  <si>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</si>
  <si>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</si>
  <si>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</si>
  <si>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</si>
  <si>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</si>
  <si>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</si>
  <si>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</si>
  <si>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</si>
  <si>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</si>
  <si>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</si>
  <si>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</si>
  <si>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</si>
  <si>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</si>
  <si>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</si>
  <si>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</si>
  <si>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</si>
  <si>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</si>
  <si>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</si>
  <si>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</si>
  <si>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</si>
  <si>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</si>
  <si>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</si>
  <si>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</si>
  <si>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</si>
  <si>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</si>
  <si>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</si>
  <si>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</si>
  <si>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</si>
  <si>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</si>
  <si>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</si>
  <si>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</si>
  <si>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</si>
  <si>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</si>
  <si>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</si>
  <si>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</si>
  <si>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</si>
  <si>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</si>
  <si>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</si>
  <si>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</si>
  <si>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</si>
  <si>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</si>
  <si>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</si>
  <si>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</si>
  <si>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</si>
  <si>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</si>
  <si>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</si>
  <si>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</si>
  <si>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</si>
  <si>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</si>
  <si>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</si>
  <si>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</si>
  <si>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</si>
  <si>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</si>
  <si>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</si>
  <si>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</si>
  <si>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</si>
  <si>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</si>
  <si>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</si>
  <si>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</si>
  <si>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</si>
  <si>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</si>
  <si>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</si>
  <si>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</si>
  <si>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</si>
  <si>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</si>
  <si>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</si>
  <si>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</si>
  <si>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</si>
  <si>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</si>
  <si>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</si>
  <si>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</si>
  <si>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</si>
  <si>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</si>
  <si>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</si>
  <si>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</si>
  <si>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</si>
  <si>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</si>
  <si>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</si>
  <si>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</si>
  <si>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</si>
  <si>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</si>
  <si>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</si>
  <si>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</si>
  <si>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</si>
  <si>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</si>
  <si>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</si>
  <si>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</si>
  <si>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</si>
  <si>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</si>
  <si>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</si>
  <si>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</si>
  <si>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</si>
  <si>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</si>
  <si>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</si>
  <si>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</si>
  <si>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</si>
  <si>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</si>
  <si>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</si>
  <si>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</si>
  <si>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</si>
  <si>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</si>
  <si>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</si>
  <si>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</si>
  <si>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</si>
  <si>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</si>
  <si>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</si>
  <si>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</si>
  <si>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</si>
  <si>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</si>
  <si>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</si>
  <si>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</si>
  <si>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</si>
  <si>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</si>
  <si>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</si>
  <si>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</si>
  <si>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</si>
  <si>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</si>
  <si>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</si>
  <si>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</si>
  <si>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</si>
  <si>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</si>
  <si>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</si>
  <si>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</si>
  <si>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</si>
  <si>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</si>
  <si>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</si>
  <si>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</si>
  <si>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</si>
  <si>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</si>
  <si>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</si>
  <si>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</si>
  <si>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</si>
  <si>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</si>
  <si>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</si>
  <si>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</si>
  <si>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</si>
  <si>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</si>
  <si>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</si>
  <si>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</si>
  <si>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</si>
  <si>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</si>
  <si>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</si>
  <si>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</si>
  <si>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</si>
  <si>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</si>
  <si>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</si>
  <si>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</si>
  <si>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</si>
  <si>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</si>
  <si>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</si>
  <si>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</si>
  <si>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</si>
  <si>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</si>
  <si>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</si>
  <si>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</si>
  <si>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</si>
  <si>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</si>
  <si>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</si>
  <si>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</si>
  <si>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</si>
  <si>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</si>
  <si>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</si>
  <si>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</si>
  <si>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</si>
  <si>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</si>
  <si>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</si>
  <si>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</si>
  <si>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</si>
  <si>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</si>
  <si>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</si>
  <si>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</si>
  <si>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</si>
  <si>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</si>
  <si>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</si>
  <si>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</si>
  <si>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</si>
  <si>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</si>
  <si>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</si>
  <si>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</si>
  <si>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</si>
  <si>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</si>
  <si>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</si>
  <si>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</si>
  <si>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</si>
  <si>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</si>
  <si>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</si>
  <si>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</si>
  <si>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</si>
  <si>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</si>
  <si>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</si>
  <si>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</si>
  <si>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</si>
  <si>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</si>
  <si>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</si>
  <si>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</si>
  <si>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</si>
  <si>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</si>
  <si>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</si>
  <si>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</si>
  <si>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</si>
  <si>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</si>
  <si>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</si>
  <si>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</si>
  <si>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</si>
  <si>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</si>
  <si>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</si>
  <si>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</si>
  <si>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</si>
  <si>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</si>
  <si>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</si>
  <si>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</si>
  <si>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</si>
  <si>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</si>
  <si>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</si>
  <si>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</si>
  <si>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</si>
  <si>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</si>
  <si>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</si>
  <si>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</si>
  <si>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</si>
  <si>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</si>
  <si>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</si>
  <si>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</si>
  <si>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</si>
  <si>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</si>
  <si>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</si>
  <si>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</si>
  <si>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</si>
  <si>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</si>
  <si>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</si>
  <si>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</si>
  <si>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</si>
  <si>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</si>
  <si>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</si>
  <si>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</si>
  <si>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</si>
  <si>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</si>
  <si>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</si>
  <si>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</si>
  <si>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</si>
  <si>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</si>
  <si>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</si>
  <si>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</si>
  <si>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</si>
  <si>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</si>
  <si>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</si>
  <si>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</si>
  <si>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</si>
  <si>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</si>
  <si>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</si>
  <si>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</si>
  <si>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</si>
  <si>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</si>
  <si>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</si>
  <si>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</si>
  <si>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</si>
  <si>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</si>
  <si>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</si>
  <si>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</si>
  <si>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</si>
  <si>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</si>
  <si>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</si>
  <si>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</si>
  <si>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</si>
  <si>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</si>
  <si>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</si>
  <si>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</si>
  <si>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</si>
  <si>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</si>
  <si>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</si>
  <si>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</si>
  <si>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</si>
  <si>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</si>
  <si>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</si>
  <si>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</si>
  <si>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</si>
  <si>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</si>
  <si>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</si>
  <si>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</si>
  <si>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</si>
  <si>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</si>
  <si>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</si>
  <si>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</si>
  <si>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</si>
  <si>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</si>
  <si>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</si>
  <si>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</si>
  <si>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</si>
  <si>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</si>
  <si>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</si>
  <si>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</si>
  <si>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</si>
  <si>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</si>
  <si>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</si>
  <si>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</si>
  <si>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</si>
  <si>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</si>
  <si>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</si>
  <si>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</si>
  <si>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</si>
  <si>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</si>
  <si>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</si>
  <si>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</si>
  <si>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</si>
  <si>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</si>
  <si>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</si>
  <si>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</si>
  <si>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</si>
  <si>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</si>
  <si>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</si>
  <si>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</si>
  <si>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</si>
  <si>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</si>
  <si>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</si>
  <si>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</si>
  <si>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</si>
  <si>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</si>
  <si>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</si>
  <si>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</si>
  <si>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</si>
  <si>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</si>
  <si>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</si>
  <si>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</si>
  <si>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</si>
  <si>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</si>
  <si>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</si>
  <si>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</si>
  <si>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</si>
  <si>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</si>
  <si>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</si>
  <si>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</si>
  <si>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</si>
  <si>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</si>
  <si>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</si>
  <si>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</si>
  <si>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</si>
  <si>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</si>
  <si>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</si>
  <si>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</si>
  <si>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</si>
  <si>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</si>
  <si>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</si>
  <si>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</si>
  <si>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</si>
  <si>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</si>
  <si>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</si>
  <si>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</si>
  <si>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</si>
  <si>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</si>
  <si>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</si>
  <si>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</si>
  <si>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</si>
  <si>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</si>
  <si>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</si>
  <si>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</si>
  <si>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</si>
  <si>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</si>
  <si>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</si>
  <si>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</si>
  <si>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</si>
  <si>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</si>
  <si>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</si>
  <si>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</si>
  <si>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</si>
  <si>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</si>
  <si>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</si>
  <si>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</si>
  <si>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</si>
  <si>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</si>
  <si>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</si>
  <si>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</si>
  <si>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</si>
  <si>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</si>
  <si>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</si>
  <si>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</si>
  <si>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</si>
  <si>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</si>
  <si>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</si>
  <si>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</si>
  <si>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</si>
  <si>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</si>
  <si>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</si>
  <si>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</si>
  <si>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</si>
  <si>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</si>
  <si>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</si>
  <si>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</si>
  <si>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</si>
  <si>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</si>
  <si>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</si>
  <si>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</si>
  <si>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</si>
  <si>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</si>
  <si>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</si>
  <si>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</si>
  <si>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</si>
  <si>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</si>
  <si>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</si>
  <si>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</si>
  <si>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</si>
  <si>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</si>
  <si>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</si>
  <si>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</si>
  <si>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</si>
  <si>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</si>
  <si>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</si>
  <si>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</si>
  <si>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</si>
  <si>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</si>
  <si>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</si>
  <si>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</si>
  <si>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</si>
  <si>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</si>
  <si>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</si>
  <si>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</si>
  <si>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</si>
  <si>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</si>
  <si>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</si>
  <si>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</si>
  <si>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</si>
  <si>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</si>
  <si>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</si>
  <si>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</si>
  <si>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</si>
  <si>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</si>
  <si>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</si>
  <si>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</si>
  <si>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</si>
  <si>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</si>
  <si>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</si>
  <si>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</si>
  <si>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</si>
  <si>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</si>
  <si>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</si>
  <si>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</si>
  <si>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</si>
  <si>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</si>
  <si>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</si>
  <si>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</si>
  <si>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</si>
  <si>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</si>
  <si>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</si>
  <si>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</si>
  <si>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</si>
  <si>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</si>
  <si>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</si>
  <si>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</si>
  <si>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</si>
  <si>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</si>
  <si>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</si>
  <si>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</si>
  <si>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</si>
  <si>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</si>
  <si>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</si>
  <si>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</si>
  <si>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</si>
  <si>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</si>
  <si>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</si>
  <si>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</si>
  <si>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</si>
  <si>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</si>
  <si>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</si>
  <si>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</si>
  <si>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</si>
  <si>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</si>
  <si>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</si>
  <si>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</si>
  <si>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</si>
  <si>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</si>
  <si>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</si>
  <si>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</si>
  <si>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</si>
  <si>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</si>
  <si>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</si>
  <si>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</si>
  <si>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</si>
  <si>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</si>
  <si>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</si>
  <si>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</si>
  <si>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</si>
  <si>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</si>
  <si>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</si>
  <si>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</si>
  <si>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</si>
  <si>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</si>
  <si>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</si>
  <si>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</si>
  <si>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</si>
  <si>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</si>
  <si>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</si>
  <si>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</si>
  <si>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</si>
  <si>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</si>
  <si>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</si>
  <si>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</si>
  <si>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</si>
  <si>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</si>
  <si>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</si>
  <si>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</si>
  <si>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</si>
  <si>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</si>
  <si>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</si>
  <si>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</si>
  <si>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</si>
  <si>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</si>
  <si>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</si>
  <si>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</si>
  <si>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</si>
  <si>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</si>
  <si>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</si>
  <si>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</si>
  <si>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</si>
  <si>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</si>
  <si>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</si>
  <si>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</si>
  <si>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</si>
  <si>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</si>
  <si>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</si>
  <si>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</si>
  <si>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</si>
  <si>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</si>
  <si>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</si>
  <si>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</si>
  <si>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</si>
  <si>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</si>
  <si>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</si>
  <si>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</si>
  <si>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</si>
  <si>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</si>
  <si>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</si>
  <si>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</si>
  <si>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</si>
  <si>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</si>
  <si>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</si>
  <si>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</si>
  <si>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</si>
  <si>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</si>
  <si>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</si>
  <si>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</si>
  <si>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</si>
  <si>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</si>
  <si>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</si>
  <si>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</si>
  <si>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</si>
  <si>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</si>
  <si>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</si>
  <si>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</si>
  <si>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</si>
  <si>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</si>
  <si>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</si>
  <si>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</si>
  <si>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</si>
  <si>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</si>
  <si>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</si>
  <si>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</si>
  <si>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</si>
  <si>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</si>
  <si>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</si>
  <si>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</si>
  <si>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</si>
  <si>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</si>
  <si>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</si>
  <si>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</si>
  <si>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</si>
  <si>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</si>
  <si>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</si>
  <si>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</si>
  <si>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</si>
  <si>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</si>
  <si>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</si>
  <si>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</si>
  <si>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</si>
  <si>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</si>
  <si>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</si>
  <si>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</si>
  <si>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</si>
  <si>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</si>
  <si>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</si>
  <si>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</si>
  <si>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</si>
  <si>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</si>
  <si>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</si>
  <si>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</si>
  <si>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</si>
  <si>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</si>
  <si>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</si>
  <si>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</si>
  <si>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</si>
  <si>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</si>
  <si>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</si>
  <si>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</si>
  <si>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</si>
  <si>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</si>
  <si>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</si>
  <si>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</si>
  <si>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</si>
  <si>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</si>
  <si>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</si>
  <si>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</si>
  <si>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</si>
  <si>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</si>
  <si>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</si>
  <si>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</si>
  <si>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</si>
  <si>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</si>
  <si>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</si>
  <si>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</si>
  <si>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</si>
  <si>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</si>
  <si>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</si>
  <si>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</si>
  <si>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</si>
  <si>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</si>
  <si>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</si>
  <si>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</si>
  <si>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</si>
  <si>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</si>
  <si>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</si>
  <si>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</si>
  <si>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</si>
  <si>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</si>
  <si>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</si>
  <si>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</si>
  <si>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</si>
  <si>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</si>
  <si>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</si>
  <si>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</si>
  <si>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</si>
  <si>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</si>
  <si>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</si>
  <si>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</si>
  <si>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</si>
  <si>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</si>
  <si>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</si>
  <si>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</si>
  <si>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</si>
  <si>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</si>
  <si>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</si>
  <si>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</si>
  <si>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</si>
  <si>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</si>
  <si>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</si>
  <si>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</si>
  <si>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</si>
  <si>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</si>
  <si>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</si>
  <si>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</si>
  <si>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</si>
  <si>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</si>
  <si>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</si>
  <si>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</si>
  <si>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</si>
  <si>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</si>
  <si>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</si>
  <si>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</si>
  <si>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</si>
  <si>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</si>
  <si>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</si>
  <si>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</si>
  <si>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</si>
  <si>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</si>
  <si>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</si>
  <si>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</si>
  <si>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</si>
  <si>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</si>
  <si>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</si>
  <si>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</si>
  <si>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</si>
  <si>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</si>
  <si>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</si>
  <si>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</si>
  <si>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</si>
  <si>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</si>
  <si>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</si>
  <si>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</si>
  <si>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</si>
  <si>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</si>
  <si>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</si>
  <si>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</si>
  <si>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</si>
  <si>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</si>
  <si>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</si>
  <si>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</si>
  <si>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</si>
  <si>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</si>
  <si>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</si>
  <si>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</si>
  <si>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</si>
  <si>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</si>
  <si>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</si>
  <si>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</si>
  <si>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</si>
  <si>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</si>
  <si>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</si>
  <si>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</si>
  <si>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</si>
  <si>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</si>
  <si>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</si>
  <si>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</si>
  <si>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</si>
  <si>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</si>
  <si>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</si>
  <si>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</si>
  <si>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</si>
  <si>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</si>
  <si>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</si>
  <si>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</si>
  <si>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</si>
  <si>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</si>
  <si>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</si>
  <si>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</si>
  <si>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</si>
  <si>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</si>
  <si>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</si>
  <si>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</si>
  <si>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</si>
  <si>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</si>
  <si>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</si>
  <si>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</si>
  <si>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</si>
  <si>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</si>
  <si>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</si>
  <si>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</si>
  <si>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</si>
  <si>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</si>
  <si>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</si>
  <si>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</si>
  <si>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</si>
  <si>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</si>
  <si>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</si>
  <si>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</si>
  <si>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</si>
  <si>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</si>
  <si>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</si>
  <si>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</si>
  <si>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</si>
  <si>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</si>
  <si>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</si>
  <si>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</si>
  <si>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</si>
  <si>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</si>
  <si>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</si>
  <si>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</si>
  <si>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</si>
  <si>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</si>
  <si>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</si>
  <si>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</si>
  <si>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</si>
  <si>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</si>
  <si>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</si>
  <si>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</si>
  <si>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</si>
  <si>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</si>
  <si>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</si>
  <si>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</si>
  <si>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</si>
  <si>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</si>
  <si>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</si>
  <si>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</si>
  <si>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</si>
  <si>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</si>
  <si>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</si>
  <si>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</si>
  <si>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</si>
  <si>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</si>
  <si>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</si>
  <si>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</si>
  <si>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</si>
  <si>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</si>
  <si>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</si>
  <si>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</si>
  <si>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</si>
  <si>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</si>
  <si>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</si>
  <si>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</si>
  <si>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</si>
  <si>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</si>
  <si>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</si>
  <si>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</si>
  <si>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</si>
  <si>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</si>
  <si>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</si>
  <si>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</si>
  <si>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</si>
  <si>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</si>
  <si>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</si>
  <si>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</si>
  <si>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</si>
  <si>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</si>
  <si>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</si>
  <si>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</si>
  <si>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</si>
  <si>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</si>
  <si>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</si>
  <si>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</si>
  <si>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</si>
  <si>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</si>
  <si>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</si>
  <si>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</si>
  <si>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</si>
  <si>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</si>
  <si>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</si>
  <si>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</si>
  <si>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</si>
  <si>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</si>
  <si>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</si>
  <si>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</si>
  <si>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</si>
  <si>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</si>
  <si>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</si>
  <si>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</si>
  <si>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</si>
  <si>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</si>
  <si>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</si>
  <si>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</si>
  <si>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</si>
  <si>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</si>
  <si>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</si>
  <si>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</si>
  <si>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</si>
  <si>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</si>
  <si>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</si>
  <si>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</si>
  <si>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</si>
  <si>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</si>
  <si>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</si>
  <si>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</si>
  <si>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</si>
  <si>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</si>
  <si>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</si>
  <si>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</si>
  <si>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</si>
  <si>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</si>
  <si>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</si>
  <si>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</si>
  <si>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</si>
  <si>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</si>
  <si>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</si>
  <si>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</si>
  <si>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</si>
  <si>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</si>
  <si>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</si>
  <si>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</si>
  <si>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</si>
  <si>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</si>
  <si>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</si>
  <si>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</si>
  <si>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</si>
  <si>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</si>
  <si>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</si>
  <si>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</si>
  <si>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</si>
  <si>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</si>
  <si>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</si>
  <si>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</si>
  <si>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</si>
  <si>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</si>
  <si>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</si>
  <si>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</si>
  <si>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</si>
  <si>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</si>
  <si>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</si>
  <si>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</si>
  <si>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</si>
  <si>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</si>
  <si>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</si>
  <si>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</si>
  <si>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</si>
  <si>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</si>
  <si>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</si>
  <si>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</si>
  <si>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</si>
  <si>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</si>
  <si>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</si>
  <si>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</si>
  <si>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</si>
  <si>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</si>
  <si>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</si>
  <si>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</si>
  <si>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</si>
  <si>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</si>
  <si>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</si>
  <si>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</si>
  <si>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</si>
  <si>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</si>
  <si>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</si>
  <si>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</si>
  <si>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</si>
  <si>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</si>
  <si>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</si>
  <si>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</si>
  <si>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</si>
  <si>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</si>
  <si>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</si>
  <si>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</si>
  <si>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</si>
  <si>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</si>
  <si>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</si>
  <si>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</si>
  <si>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</si>
  <si>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</si>
  <si>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</si>
  <si>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</si>
  <si>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</si>
  <si>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</si>
  <si>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</si>
  <si>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</si>
  <si>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</si>
  <si>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</si>
  <si>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</si>
  <si>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</si>
  <si>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</si>
  <si>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</si>
  <si>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</si>
  <si>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</si>
  <si>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</si>
  <si>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</si>
  <si>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</si>
  <si>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</si>
  <si>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</si>
  <si>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</si>
  <si>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</si>
  <si>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</si>
  <si>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</si>
  <si>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</si>
  <si>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</si>
  <si>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</si>
  <si>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</si>
  <si>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</si>
  <si>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</si>
  <si>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</si>
  <si>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</si>
  <si>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</si>
  <si>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</si>
  <si>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</si>
  <si>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</si>
  <si>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</si>
  <si>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</si>
  <si>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</si>
  <si>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</si>
  <si>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</si>
  <si>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</si>
  <si>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</si>
  <si>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</si>
  <si>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</si>
  <si>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</si>
  <si>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</si>
  <si>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</si>
  <si>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</si>
  <si>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</si>
  <si>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</si>
  <si>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</si>
  <si>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</si>
  <si>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</si>
  <si>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</si>
  <si>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</si>
  <si>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</si>
  <si>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</si>
  <si>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</si>
  <si>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</si>
  <si>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</si>
  <si>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</si>
  <si>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</si>
  <si>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</si>
  <si>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</si>
  <si>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</si>
  <si>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</si>
  <si>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</si>
  <si>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</si>
  <si>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</si>
  <si>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</si>
  <si>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</si>
  <si>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</si>
  <si>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</si>
  <si>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</si>
  <si>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</si>
  <si>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</si>
  <si>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</si>
  <si>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</si>
  <si>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</si>
  <si>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</si>
  <si>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</si>
  <si>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</si>
  <si>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</si>
  <si>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</si>
  <si>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</si>
  <si>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</si>
  <si>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</si>
  <si>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</si>
  <si>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</si>
  <si>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</si>
  <si>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</si>
  <si>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</si>
  <si>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</si>
  <si>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</si>
  <si>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</si>
  <si>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</si>
  <si>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</si>
  <si>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</si>
  <si>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</si>
  <si>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</si>
  <si>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</si>
  <si>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</si>
  <si>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</si>
  <si>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</si>
  <si>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</si>
  <si>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</si>
  <si>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</si>
  <si>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</si>
  <si>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</si>
  <si>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</si>
  <si>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</si>
  <si>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</si>
  <si>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</si>
  <si>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</si>
  <si>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</si>
  <si>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</si>
  <si>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</si>
  <si>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</si>
  <si>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</si>
  <si>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</si>
  <si>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</si>
  <si>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</si>
  <si>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</si>
  <si>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</si>
  <si>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</si>
  <si>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</si>
  <si>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</si>
  <si>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</si>
  <si>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</si>
  <si>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</si>
  <si>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</si>
  <si>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</si>
  <si>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</si>
  <si>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</si>
  <si>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</si>
  <si>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</si>
  <si>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</si>
  <si>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</si>
  <si>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</si>
  <si>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</si>
  <si>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</si>
  <si>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</si>
  <si>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</si>
  <si>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</si>
  <si>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</si>
  <si>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</si>
  <si>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</si>
  <si>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</si>
  <si>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</si>
  <si>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</si>
  <si>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</si>
  <si>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</si>
  <si>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</si>
  <si>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</si>
  <si>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</si>
  <si>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</si>
  <si>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</si>
  <si>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</si>
  <si>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</si>
  <si>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</si>
  <si>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</si>
  <si>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</si>
  <si>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</si>
  <si>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</si>
  <si>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</si>
  <si>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</si>
  <si>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</si>
  <si>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</si>
  <si>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</si>
  <si>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</si>
  <si>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</si>
  <si>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</si>
  <si>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</si>
  <si>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</si>
  <si>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</si>
  <si>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</si>
  <si>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</si>
  <si>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</si>
  <si>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</si>
  <si>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</si>
  <si>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</si>
  <si>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</si>
  <si>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</si>
  <si>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</si>
  <si>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</si>
  <si>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</si>
  <si>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</si>
  <si>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</si>
  <si>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</si>
  <si>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</si>
  <si>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</si>
  <si>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</si>
  <si>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</si>
  <si>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</si>
  <si>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</si>
  <si>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</si>
  <si>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</si>
  <si>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</si>
  <si>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</si>
  <si>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</si>
  <si>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</si>
  <si>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</si>
  <si>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</si>
  <si>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</si>
  <si>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</si>
  <si>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</si>
  <si>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</si>
  <si>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</si>
  <si>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</si>
  <si>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</si>
  <si>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</si>
  <si>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</si>
  <si>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</si>
  <si>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</si>
  <si>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</si>
  <si>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</si>
  <si>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</si>
  <si>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</si>
  <si>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</si>
  <si>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</si>
  <si>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</si>
  <si>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</si>
  <si>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</si>
  <si>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</si>
  <si>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</si>
  <si>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</si>
  <si>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</si>
  <si>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</si>
  <si>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</si>
  <si>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</si>
  <si>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</si>
  <si>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</si>
  <si>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</si>
  <si>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</si>
  <si>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</si>
  <si>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</si>
  <si>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</si>
  <si>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</si>
  <si>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</si>
  <si>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</si>
  <si>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</si>
  <si>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</si>
  <si>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</si>
  <si>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</si>
  <si>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</si>
  <si>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</si>
  <si>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</si>
  <si>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</si>
  <si>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</si>
  <si>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</si>
  <si>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</si>
  <si>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</si>
  <si>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</si>
  <si>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</si>
  <si>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</si>
  <si>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</si>
  <si>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</si>
  <si>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</si>
  <si>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</si>
  <si>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</si>
  <si>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</si>
  <si>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</si>
  <si>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</si>
  <si>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</si>
  <si>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</si>
  <si>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</si>
  <si>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</si>
  <si>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</si>
  <si>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</si>
  <si>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</si>
  <si>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</si>
  <si>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</si>
  <si>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</si>
  <si>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</si>
  <si>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</si>
  <si>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</si>
  <si>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</si>
  <si>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</si>
  <si>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</si>
  <si>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</si>
  <si>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</si>
  <si>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</si>
  <si>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</si>
  <si>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</si>
  <si>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</si>
  <si>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</si>
  <si>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</si>
  <si>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</si>
  <si>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</si>
  <si>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</si>
  <si>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</si>
  <si>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</si>
  <si>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</si>
  <si>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</si>
  <si>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</si>
  <si>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</si>
  <si>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</si>
  <si>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</si>
  <si>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</si>
  <si>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</si>
  <si>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</si>
  <si>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</si>
  <si>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</si>
  <si>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</si>
  <si>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</si>
  <si>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</si>
  <si>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</si>
  <si>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</si>
  <si>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</si>
  <si>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</si>
  <si>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</si>
  <si>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</si>
  <si>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</si>
  <si>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</si>
  <si>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</si>
  <si>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</si>
  <si>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</si>
  <si>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</si>
  <si>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</si>
  <si>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</si>
  <si>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</si>
  <si>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</si>
  <si>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</si>
  <si>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</si>
  <si>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</si>
  <si>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</si>
  <si>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</si>
  <si>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</si>
  <si>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</si>
  <si>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</si>
  <si>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</si>
  <si>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</si>
  <si>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</si>
  <si>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</si>
  <si>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</si>
  <si>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</si>
  <si>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</si>
  <si>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</si>
  <si>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</si>
  <si>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</si>
  <si>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</si>
  <si>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</si>
  <si>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</si>
  <si>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</si>
  <si>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</si>
  <si>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</si>
  <si>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</si>
  <si>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</si>
  <si>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</si>
  <si>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</si>
  <si>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</si>
  <si>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</si>
  <si>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</si>
  <si>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</si>
  <si>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</si>
  <si>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</si>
  <si>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</si>
  <si>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</si>
  <si>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</si>
  <si>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</si>
  <si>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</si>
  <si>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</si>
  <si>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</si>
  <si>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</si>
  <si>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</si>
  <si>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</si>
  <si>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</si>
  <si>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</si>
  <si>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</si>
  <si>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</si>
  <si>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</si>
  <si>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</si>
  <si>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</si>
  <si>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</si>
  <si>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</si>
  <si>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</si>
  <si>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</si>
  <si>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</si>
  <si>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</si>
  <si>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</si>
  <si>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</si>
  <si>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</si>
  <si>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</si>
  <si>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</si>
  <si>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</si>
  <si>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</si>
  <si>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</si>
  <si>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</si>
  <si>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</si>
  <si>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</si>
  <si>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</si>
  <si>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</si>
  <si>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</si>
  <si>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</si>
  <si>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</si>
  <si>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</si>
  <si>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</si>
  <si>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</si>
  <si>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</si>
  <si>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</si>
  <si>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</si>
  <si>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</si>
  <si>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</si>
  <si>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</si>
  <si>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</si>
  <si>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</si>
  <si>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</si>
  <si>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</si>
  <si>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</si>
  <si>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</si>
  <si>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</si>
  <si>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</si>
  <si>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</si>
  <si>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</si>
  <si>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</si>
  <si>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</si>
  <si>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</si>
  <si>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</si>
  <si>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</si>
  <si>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</si>
  <si>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</si>
  <si>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</si>
  <si>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</si>
  <si>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</si>
  <si>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</si>
  <si>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</si>
  <si>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</si>
  <si>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</si>
  <si>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</si>
  <si>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</si>
  <si>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</si>
  <si>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</si>
  <si>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</si>
  <si>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</si>
  <si>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</si>
  <si>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</si>
  <si>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</si>
  <si>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</si>
  <si>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</si>
  <si>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</si>
  <si>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</si>
  <si>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</si>
  <si>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</si>
  <si>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</si>
  <si>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</si>
  <si>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</si>
  <si>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</si>
  <si>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</si>
  <si>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</si>
  <si>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</si>
  <si>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</si>
  <si>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</si>
  <si>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</si>
  <si>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</si>
  <si>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</si>
  <si>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</si>
  <si>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</si>
  <si>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</si>
  <si>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</si>
  <si>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</si>
  <si>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</si>
  <si>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</si>
  <si>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</si>
  <si>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</si>
  <si>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</si>
  <si>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</si>
  <si>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</si>
  <si>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</si>
  <si>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</si>
  <si>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</si>
  <si>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</si>
  <si>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</si>
  <si>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</si>
  <si>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</si>
  <si>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</si>
  <si>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</si>
  <si>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</si>
  <si>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</si>
  <si>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</si>
  <si>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</si>
  <si>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</si>
  <si>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</si>
  <si>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</si>
  <si>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</si>
  <si>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</si>
  <si>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</si>
  <si>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</si>
  <si>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</si>
  <si>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</si>
  <si>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</si>
  <si>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</si>
  <si>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</si>
  <si>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</si>
  <si>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</si>
  <si>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</si>
  <si>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</si>
  <si>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</si>
  <si>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</si>
  <si>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</si>
  <si>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</si>
  <si>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</si>
  <si>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</si>
  <si>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</si>
  <si>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</si>
  <si>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</si>
  <si>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</si>
  <si>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</si>
  <si>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</si>
  <si>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</si>
  <si>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</si>
  <si>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</si>
  <si>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</si>
  <si>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</si>
  <si>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</si>
  <si>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</si>
  <si>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</si>
  <si>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</si>
  <si>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</si>
  <si>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</si>
  <si>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</si>
  <si>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</si>
  <si>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</si>
  <si>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</si>
  <si>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</si>
  <si>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</si>
  <si>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</si>
  <si>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</si>
  <si>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</si>
  <si>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</si>
  <si>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</si>
  <si>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</si>
  <si>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</si>
  <si>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</si>
  <si>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</si>
  <si>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</si>
  <si>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</si>
  <si>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</si>
  <si>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</si>
  <si>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</si>
  <si>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</si>
  <si>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</si>
  <si>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</si>
  <si>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</si>
  <si>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</si>
  <si>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</si>
  <si>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</si>
  <si>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</si>
  <si>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</si>
  <si>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</si>
  <si>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</si>
  <si>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</si>
  <si>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</si>
  <si>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</si>
  <si>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</si>
  <si>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</si>
  <si>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</si>
  <si>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</si>
  <si>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</si>
  <si>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</si>
  <si>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</si>
  <si>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</si>
  <si>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</si>
  <si>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</si>
  <si>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</si>
  <si>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</si>
  <si>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</si>
  <si>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</si>
  <si>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</si>
  <si>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</si>
  <si>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</si>
  <si>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</si>
  <si>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</si>
  <si>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</si>
  <si>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</si>
  <si>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</si>
  <si>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</si>
  <si>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</si>
  <si>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</si>
  <si>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</si>
  <si>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</si>
  <si>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</si>
  <si>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</si>
  <si>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</si>
  <si>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</si>
  <si>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</si>
  <si>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</si>
  <si>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</si>
  <si>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</si>
  <si>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</si>
  <si>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</si>
  <si>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</si>
  <si>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</si>
  <si>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</si>
  <si>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</si>
  <si>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</si>
  <si>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</si>
  <si>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</si>
  <si>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</si>
  <si>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</si>
  <si>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</si>
  <si>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</si>
  <si>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</si>
  <si>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</si>
  <si>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</si>
  <si>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</si>
  <si>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</si>
  <si>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</si>
  <si>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</si>
  <si>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</si>
  <si>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</si>
  <si>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</si>
  <si>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</si>
  <si>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</si>
  <si>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</si>
  <si>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</si>
  <si>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</si>
  <si>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</si>
  <si>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</si>
  <si>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</si>
  <si>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</si>
  <si>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</si>
  <si>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</si>
  <si>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</si>
  <si>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</si>
  <si>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</si>
  <si>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</si>
  <si>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</si>
  <si>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</si>
  <si>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</si>
  <si>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</si>
  <si>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</si>
  <si>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</si>
  <si>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</si>
  <si>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</si>
  <si>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</si>
  <si>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</si>
  <si>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</si>
  <si>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</si>
  <si>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</si>
  <si>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</si>
  <si>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</si>
  <si>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</si>
  <si>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</si>
  <si>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</si>
  <si>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</si>
  <si>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</si>
  <si>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</si>
  <si>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</si>
  <si>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</si>
  <si>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</si>
  <si>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</si>
  <si>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</si>
  <si>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</si>
  <si>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</si>
  <si>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</si>
  <si>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</si>
  <si>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</si>
  <si>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</si>
  <si>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</si>
  <si>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</si>
  <si>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</si>
  <si>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</si>
  <si>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</si>
  <si>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</si>
  <si>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</si>
  <si>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</si>
  <si>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</si>
  <si>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</si>
  <si>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</si>
  <si>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</si>
  <si>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</si>
  <si>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</si>
  <si>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</si>
  <si>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</si>
  <si>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</si>
  <si>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</si>
  <si>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</si>
  <si>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</si>
  <si>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</si>
  <si>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</si>
  <si>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</si>
  <si>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</si>
  <si>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</si>
  <si>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</si>
  <si>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</si>
  <si>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</si>
  <si>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</si>
  <si>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</si>
  <si>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</si>
  <si>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</si>
  <si>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</si>
  <si>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</si>
  <si>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</si>
  <si>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</si>
  <si>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</si>
  <si>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</si>
  <si>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</si>
  <si>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</si>
  <si>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</si>
  <si>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</si>
  <si>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</si>
  <si>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</si>
  <si>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</si>
  <si>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</si>
  <si>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</si>
  <si>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</si>
  <si>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</si>
  <si>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</si>
  <si>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</si>
  <si>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</si>
  <si>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</si>
  <si>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</si>
  <si>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</si>
  <si>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</si>
  <si>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</si>
  <si>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</si>
  <si>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</si>
  <si>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</si>
  <si>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</si>
  <si>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</si>
  <si>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</si>
  <si>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</si>
  <si>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</si>
  <si>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</si>
  <si>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</si>
  <si>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</si>
  <si>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</si>
  <si>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</si>
  <si>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</si>
  <si>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</si>
  <si>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</si>
  <si>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</si>
  <si>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</si>
  <si>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</si>
  <si>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</si>
  <si>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</si>
  <si>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</si>
  <si>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</si>
  <si>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</si>
  <si>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</si>
  <si>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</si>
  <si>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</si>
  <si>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</si>
  <si>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</si>
  <si>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</si>
  <si>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</si>
  <si>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</si>
  <si>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</si>
  <si>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</si>
  <si>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</si>
  <si>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</si>
  <si>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</si>
  <si>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</si>
  <si>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</si>
  <si>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</si>
  <si>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</si>
  <si>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</si>
  <si>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</si>
  <si>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</si>
  <si>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</si>
  <si>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</si>
  <si>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</si>
  <si>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</si>
  <si>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</si>
  <si>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</si>
  <si>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</si>
  <si>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</si>
  <si>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</si>
  <si>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</si>
  <si>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</si>
  <si>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</si>
  <si>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</si>
  <si>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</si>
  <si>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</si>
  <si>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</si>
  <si>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</si>
  <si>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</si>
  <si>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</si>
  <si>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</si>
  <si>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</si>
  <si>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</si>
  <si>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</si>
  <si>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</si>
  <si>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</si>
  <si>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</si>
  <si>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</si>
  <si>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</si>
  <si>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</si>
  <si>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</si>
  <si>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</si>
  <si>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</si>
  <si>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</si>
  <si>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</si>
  <si>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</si>
  <si>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</si>
  <si>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</si>
  <si>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</si>
  <si>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</si>
  <si>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</si>
  <si>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</si>
  <si>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</si>
  <si>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</si>
  <si>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</si>
  <si>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</si>
  <si>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</si>
  <si>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</si>
  <si>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</si>
  <si>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</si>
  <si>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</si>
  <si>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</si>
  <si>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</si>
  <si>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</si>
  <si>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</si>
  <si>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</si>
  <si>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</si>
  <si>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</si>
  <si>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</si>
  <si>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</si>
  <si>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</si>
  <si>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</si>
  <si>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</si>
  <si>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</si>
  <si>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</si>
  <si>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</si>
  <si>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</si>
  <si>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</si>
  <si>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</si>
  <si>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</si>
  <si>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</si>
  <si>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</si>
  <si>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</si>
  <si>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</si>
  <si>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</si>
  <si>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</si>
  <si>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</si>
  <si>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</si>
  <si>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</si>
  <si>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</si>
  <si>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</si>
  <si>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</si>
  <si>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</si>
  <si>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</si>
  <si>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</si>
  <si>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</si>
  <si>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</si>
  <si>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</si>
  <si>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</si>
  <si>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</si>
  <si>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</si>
  <si>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</si>
  <si>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</si>
  <si>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</si>
  <si>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</si>
  <si>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</si>
  <si>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</si>
  <si>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</si>
  <si>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</si>
  <si>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</si>
  <si>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</si>
  <si>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</si>
  <si>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</si>
  <si>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</si>
  <si>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</si>
  <si>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</si>
  <si>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</si>
  <si>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</si>
  <si>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</si>
  <si>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</si>
  <si>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</si>
  <si>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</si>
  <si>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</si>
  <si>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</si>
  <si>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</si>
  <si>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</si>
  <si>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</si>
  <si>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</si>
  <si>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</si>
  <si>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</si>
  <si>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</si>
  <si>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</si>
  <si>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</si>
  <si>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</si>
  <si>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</si>
  <si>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</si>
  <si>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</si>
  <si>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</si>
  <si>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</si>
  <si>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</si>
  <si>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</si>
  <si>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</si>
  <si>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</si>
  <si>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</si>
  <si>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</si>
  <si>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</si>
  <si>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</si>
  <si>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</si>
  <si>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</si>
  <si>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</si>
  <si>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</si>
  <si>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</si>
  <si>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</si>
  <si>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</si>
  <si>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</si>
  <si>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</si>
  <si>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</si>
  <si>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</si>
  <si>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</si>
  <si>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</si>
  <si>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</si>
  <si>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</si>
  <si>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</si>
  <si>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</si>
  <si>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</si>
  <si>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</si>
  <si>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</si>
  <si>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</si>
  <si>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</si>
  <si>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</si>
  <si>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</si>
  <si>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</si>
  <si>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</si>
  <si>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</si>
  <si>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</si>
  <si>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</si>
  <si>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</si>
  <si>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</si>
  <si>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</si>
  <si>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</si>
  <si>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</si>
  <si>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</si>
  <si>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</si>
  <si>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</si>
  <si>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</si>
  <si>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</si>
  <si>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</si>
  <si>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</si>
  <si>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</si>
  <si>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</si>
  <si>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</si>
  <si>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</si>
  <si>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</si>
  <si>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</si>
  <si>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</si>
  <si>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</si>
  <si>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</si>
  <si>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</si>
  <si>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</si>
  <si>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</si>
  <si>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</si>
  <si>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</si>
  <si>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</si>
  <si>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</si>
  <si>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</si>
  <si>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</si>
  <si>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</si>
  <si>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</si>
  <si>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</si>
  <si>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</si>
  <si>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</si>
  <si>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</si>
  <si>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</si>
  <si>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</si>
  <si>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</si>
  <si>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</si>
  <si>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</si>
  <si>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</si>
  <si>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</si>
  <si>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</si>
  <si>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</si>
  <si>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</si>
  <si>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</si>
  <si>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</si>
  <si>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</si>
  <si>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</si>
  <si>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</si>
  <si>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</si>
  <si>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</si>
  <si>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</si>
  <si>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</si>
  <si>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</si>
  <si>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</si>
  <si>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</si>
  <si>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</si>
  <si>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</si>
  <si>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</si>
  <si>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</si>
  <si>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</si>
  <si>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</si>
  <si>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</si>
  <si>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</si>
  <si>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</si>
  <si>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</si>
  <si>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</si>
  <si>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</si>
  <si>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</si>
  <si>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</si>
  <si>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</si>
  <si>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</si>
  <si>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</si>
  <si>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</si>
  <si>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</si>
  <si>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</si>
  <si>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</si>
  <si>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</si>
  <si>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</si>
  <si>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</si>
  <si>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</si>
  <si>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</si>
  <si>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</si>
  <si>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</si>
  <si>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</si>
  <si>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</si>
  <si>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</si>
  <si>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</si>
  <si>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</si>
  <si>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</si>
  <si>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</si>
  <si>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</si>
  <si>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</si>
  <si>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</si>
  <si>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</si>
  <si>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</si>
  <si>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</si>
  <si>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</si>
  <si>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</si>
  <si>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</si>
  <si>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</si>
  <si>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</si>
  <si>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</si>
  <si>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</si>
  <si>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</si>
  <si>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</si>
  <si>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</si>
  <si>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</si>
  <si>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</si>
  <si>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</si>
  <si>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</si>
  <si>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</si>
  <si>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</si>
  <si>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</si>
  <si>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</si>
  <si>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</si>
  <si>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</si>
  <si>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</si>
  <si>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</si>
  <si>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</si>
  <si>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</si>
  <si>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</si>
  <si>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</si>
  <si>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</si>
  <si>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</si>
  <si>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</si>
  <si>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</si>
  <si>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</si>
  <si>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</si>
  <si>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</si>
  <si>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</si>
  <si>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</si>
  <si>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</si>
  <si>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</si>
  <si>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</si>
  <si>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</si>
  <si>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</si>
  <si>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</si>
  <si>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</si>
  <si>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</si>
  <si>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</si>
  <si>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</si>
  <si>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</si>
  <si>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</si>
  <si>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</si>
  <si>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</si>
  <si>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</si>
  <si>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</si>
  <si>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</si>
  <si>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</si>
  <si>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</si>
  <si>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</si>
  <si>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</si>
  <si>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</si>
  <si>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</si>
  <si>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</si>
  <si>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</si>
  <si>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</si>
  <si>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</si>
  <si>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</si>
  <si>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</si>
  <si>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</si>
  <si>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</si>
  <si>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</si>
  <si>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</si>
  <si>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</si>
  <si>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</si>
  <si>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</si>
  <si>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</si>
  <si>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</si>
  <si>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</si>
  <si>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</si>
  <si>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</si>
  <si>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</si>
  <si>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</si>
  <si>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</si>
  <si>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</si>
  <si>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</si>
  <si>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</si>
  <si>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</si>
  <si>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</si>
  <si>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</si>
  <si>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</si>
  <si>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</si>
  <si>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</si>
  <si>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</si>
  <si>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</si>
  <si>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</si>
  <si>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</si>
  <si>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</si>
  <si>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</si>
  <si>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</si>
  <si>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</si>
  <si>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</si>
  <si>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</si>
  <si>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</si>
  <si>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</si>
  <si>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</si>
  <si>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</si>
  <si>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</si>
  <si>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</si>
  <si>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</si>
  <si>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</si>
  <si>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</si>
  <si>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</si>
  <si>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</si>
  <si>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</si>
  <si>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</si>
  <si>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</si>
  <si>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</si>
  <si>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</si>
  <si>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</si>
  <si>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</si>
  <si>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</si>
  <si>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</si>
  <si>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</si>
  <si>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</si>
  <si>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</si>
  <si>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</si>
  <si>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</si>
  <si>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</si>
  <si>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</si>
  <si>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</si>
  <si>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</si>
  <si>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</si>
  <si>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</si>
  <si>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</si>
  <si>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</si>
  <si>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</si>
  <si>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</si>
  <si>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</si>
  <si>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</si>
  <si>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</si>
  <si>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</si>
  <si>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</si>
  <si>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</si>
  <si>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</si>
  <si>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</si>
  <si>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</si>
  <si>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</si>
  <si>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</si>
  <si>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</si>
  <si>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</si>
  <si>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</si>
  <si>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</si>
  <si>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</si>
  <si>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</si>
  <si>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</si>
  <si>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</si>
  <si>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</si>
  <si>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</si>
  <si>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</si>
  <si>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</si>
  <si>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</si>
  <si>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</si>
  <si>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</si>
  <si>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</si>
  <si>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</si>
  <si>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</si>
  <si>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</si>
  <si>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</si>
  <si>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</si>
  <si>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</si>
  <si>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</si>
  <si>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</si>
  <si>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</si>
  <si>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</si>
  <si>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</si>
  <si>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</si>
  <si>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</si>
  <si>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</si>
  <si>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</si>
  <si>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</si>
  <si>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</si>
  <si>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</si>
  <si>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</si>
  <si>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</si>
  <si>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</si>
  <si>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</si>
  <si>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</si>
  <si>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</si>
  <si>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</si>
  <si>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</si>
  <si>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</si>
  <si>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</si>
  <si>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</si>
  <si>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</si>
  <si>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</si>
  <si>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</si>
  <si>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</si>
  <si>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</si>
  <si>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</si>
  <si>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</si>
  <si>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</si>
  <si>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</si>
  <si>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</si>
  <si>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</si>
  <si>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</si>
  <si>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</si>
  <si>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</si>
  <si>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</si>
  <si>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</si>
  <si>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</si>
  <si>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</si>
  <si>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</si>
  <si>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</si>
  <si>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</si>
  <si>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</si>
  <si>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</si>
  <si>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</si>
  <si>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</si>
  <si>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</si>
  <si>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</si>
  <si>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</si>
  <si>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</si>
  <si>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</si>
  <si>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</si>
  <si>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</si>
  <si>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</si>
  <si>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</si>
  <si>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</si>
  <si>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</si>
  <si>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</si>
  <si>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</si>
  <si>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</si>
  <si>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</si>
  <si>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</si>
  <si>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</si>
  <si>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</si>
  <si>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</si>
  <si>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</si>
  <si>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</si>
  <si>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</si>
  <si>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</si>
  <si>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</si>
  <si>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</si>
  <si>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</si>
  <si>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</si>
  <si>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</si>
  <si>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</si>
  <si>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</si>
  <si>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</si>
  <si>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</si>
  <si>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</si>
  <si>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</si>
  <si>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</si>
  <si>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</si>
  <si>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</si>
  <si>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</si>
  <si>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</si>
  <si>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</si>
  <si>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</si>
  <si>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</si>
  <si>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</si>
  <si>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</si>
  <si>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</si>
  <si>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</si>
  <si>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</si>
  <si>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</si>
  <si>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</si>
  <si>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</si>
  <si>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</si>
  <si>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</si>
  <si>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</si>
  <si>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</si>
  <si>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</si>
  <si>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</si>
  <si>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</si>
  <si>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</si>
  <si>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</si>
  <si>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</si>
  <si>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</si>
  <si>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</si>
  <si>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</si>
  <si>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</si>
  <si>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</si>
  <si>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</si>
  <si>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</si>
  <si>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</si>
  <si>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</si>
  <si>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</si>
  <si>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</si>
  <si>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</si>
  <si>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</si>
  <si>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</si>
  <si>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</si>
  <si>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</si>
  <si>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</si>
  <si>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</si>
  <si>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</si>
  <si>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</si>
  <si>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</si>
  <si>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</si>
  <si>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</si>
  <si>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</si>
  <si>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</si>
  <si>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</si>
  <si>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</si>
  <si>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</si>
  <si>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</si>
  <si>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</si>
  <si>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</si>
  <si>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</si>
  <si>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</si>
  <si>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</si>
  <si>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</si>
  <si>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</si>
  <si>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</si>
  <si>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</si>
  <si>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</si>
  <si>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</si>
  <si>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</si>
  <si>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</si>
  <si>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</si>
  <si>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</si>
  <si>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</si>
  <si>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</si>
  <si>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</si>
  <si>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</si>
  <si>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</si>
  <si>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</si>
  <si>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</si>
  <si>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</si>
  <si>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</si>
  <si>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</si>
  <si>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</si>
  <si>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</si>
  <si>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</si>
  <si>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</si>
  <si>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</si>
  <si>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</si>
  <si>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</si>
  <si>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</si>
  <si>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</si>
  <si>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</si>
  <si>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</si>
  <si>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</si>
  <si>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</si>
  <si>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</si>
  <si>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</si>
  <si>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</si>
  <si>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</si>
  <si>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</si>
  <si>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</si>
  <si>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</si>
  <si>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</si>
  <si>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</si>
  <si>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</si>
  <si>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</si>
  <si>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</si>
  <si>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</si>
  <si>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</si>
  <si>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</si>
  <si>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</si>
  <si>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</si>
  <si>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</si>
  <si>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</si>
  <si>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</si>
  <si>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</si>
  <si>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</si>
  <si>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</si>
  <si>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</si>
  <si>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</si>
  <si>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</si>
  <si>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</si>
  <si>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</si>
  <si>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</si>
  <si>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</si>
  <si>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</si>
  <si>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</si>
  <si>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</si>
  <si>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</si>
  <si>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</si>
  <si>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</si>
  <si>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</si>
  <si>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</si>
  <si>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</si>
  <si>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</si>
  <si>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</si>
  <si>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</si>
  <si>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</si>
  <si>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</si>
  <si>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</si>
  <si>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</si>
  <si>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</si>
  <si>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</si>
  <si>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</si>
  <si>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</si>
  <si>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</si>
  <si>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</si>
  <si>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</si>
  <si>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</si>
  <si>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</si>
  <si>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</si>
  <si>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</si>
  <si>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</si>
  <si>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</si>
  <si>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</si>
  <si>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</si>
  <si>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</si>
  <si>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</si>
  <si>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</si>
  <si>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</si>
  <si>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</si>
  <si>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</si>
  <si>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</si>
  <si>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</si>
  <si>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</si>
  <si>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</si>
  <si>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</si>
  <si>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</si>
  <si>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</si>
  <si>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</si>
  <si>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</si>
  <si>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</si>
  <si>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</si>
  <si>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</si>
  <si>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</si>
  <si>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</si>
  <si>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</si>
  <si>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</si>
  <si>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</si>
  <si>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</si>
  <si>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</si>
  <si>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</si>
  <si>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</si>
  <si>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</si>
  <si>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</si>
  <si>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</si>
  <si>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</si>
  <si>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</si>
  <si>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</si>
  <si>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</si>
  <si>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</si>
  <si>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</si>
  <si>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</si>
  <si>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</si>
  <si>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</si>
  <si>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</si>
  <si>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</si>
  <si>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</si>
  <si>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</si>
  <si>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</si>
  <si>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</si>
  <si>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</si>
  <si>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</si>
  <si>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</si>
  <si>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</si>
  <si>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</si>
  <si>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</si>
  <si>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</si>
  <si>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</si>
  <si>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</si>
  <si>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</si>
  <si>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</si>
  <si>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</si>
  <si>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</si>
  <si>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</si>
  <si>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</si>
  <si>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</si>
  <si>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</si>
  <si>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</si>
  <si>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</si>
  <si>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</si>
  <si>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</si>
  <si>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</si>
  <si>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</si>
  <si>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</si>
  <si>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</si>
  <si>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</si>
  <si>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</si>
  <si>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</si>
  <si>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</si>
  <si>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</si>
  <si>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</si>
  <si>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</si>
  <si>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</si>
  <si>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</si>
  <si>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</si>
  <si>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</si>
  <si>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</si>
  <si>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</si>
  <si>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</si>
  <si>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</si>
  <si>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</si>
  <si>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</si>
  <si>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</si>
  <si>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</si>
  <si>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</si>
  <si>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</si>
  <si>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</si>
  <si>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</si>
  <si>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</si>
  <si>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</si>
  <si>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</si>
  <si>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</si>
  <si>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</si>
  <si>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</si>
  <si>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</si>
  <si>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</si>
  <si>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</si>
  <si>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</si>
  <si>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</si>
  <si>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</si>
  <si>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</si>
  <si>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</si>
  <si>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</si>
  <si>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</si>
  <si>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</si>
  <si>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</si>
  <si>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</si>
  <si>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</si>
  <si>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</si>
  <si>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</si>
  <si>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</si>
  <si>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</si>
  <si>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</si>
  <si>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</si>
  <si>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</si>
  <si>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</si>
  <si>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</si>
  <si>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</si>
  <si>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</si>
  <si>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</si>
  <si>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</si>
  <si>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</si>
  <si>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</si>
  <si>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</si>
  <si>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</si>
  <si>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</si>
  <si>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</si>
  <si>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</si>
  <si>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</si>
  <si>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</si>
  <si>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</si>
  <si>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</si>
  <si>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</si>
  <si>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</si>
  <si>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</si>
  <si>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</si>
  <si>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</si>
  <si>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</si>
  <si>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</si>
  <si>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</si>
  <si>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</si>
  <si>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</si>
  <si>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</si>
  <si>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</si>
  <si>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</si>
  <si>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</si>
  <si>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</si>
  <si>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</si>
  <si>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</si>
  <si>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</si>
  <si>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</si>
  <si>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</si>
  <si>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</si>
  <si>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</si>
  <si>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</si>
  <si>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</si>
  <si>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</si>
  <si>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</si>
  <si>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</si>
  <si>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</si>
  <si>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</si>
  <si>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</si>
  <si>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</si>
  <si>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</si>
  <si>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</si>
  <si>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</si>
  <si>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</si>
  <si>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</si>
  <si>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</si>
  <si>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</si>
  <si>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</si>
  <si>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</si>
  <si>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</si>
  <si>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</si>
  <si>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</si>
  <si>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</si>
  <si>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</si>
  <si>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</si>
  <si>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</si>
  <si>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</si>
  <si>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</si>
  <si>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</si>
  <si>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</si>
  <si>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</si>
  <si>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</si>
  <si>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</si>
  <si>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</si>
  <si>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</si>
  <si>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</si>
  <si>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</si>
  <si>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</si>
  <si>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</si>
  <si>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</si>
  <si>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</si>
  <si>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</si>
  <si>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</si>
  <si>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</si>
  <si>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</si>
  <si>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</si>
  <si>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</si>
  <si>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</si>
  <si>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</si>
  <si>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</si>
  <si>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</si>
  <si>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</si>
  <si>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</si>
  <si>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</si>
  <si>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</si>
  <si>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</si>
  <si>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</si>
  <si>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</si>
  <si>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</si>
  <si>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</si>
  <si>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</si>
  <si>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</si>
  <si>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</si>
  <si>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</si>
  <si>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</si>
  <si>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</si>
  <si>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</si>
  <si>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</si>
  <si>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</si>
  <si>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</si>
  <si>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</si>
  <si>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</si>
  <si>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</si>
  <si>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</si>
  <si>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</si>
  <si>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</si>
  <si>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</si>
  <si>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</si>
  <si>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</si>
  <si>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</si>
  <si>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</si>
  <si>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</si>
  <si>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</si>
  <si>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</si>
  <si>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</si>
  <si>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</si>
  <si>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</si>
  <si>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</si>
  <si>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</si>
  <si>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</si>
  <si>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</si>
  <si>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</si>
  <si>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</si>
  <si>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</si>
  <si>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</si>
  <si>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</si>
  <si>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</si>
  <si>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</si>
  <si>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</si>
  <si>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</si>
  <si>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</si>
  <si>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</si>
  <si>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</si>
  <si>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</si>
  <si>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</si>
  <si>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</si>
  <si>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</si>
  <si>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</si>
  <si>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</si>
  <si>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</si>
  <si>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</si>
  <si>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</si>
  <si>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</si>
  <si>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</si>
  <si>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</si>
  <si>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</si>
  <si>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</si>
  <si>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</si>
  <si>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</si>
  <si>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</si>
  <si>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</si>
  <si>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</si>
  <si>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</si>
  <si>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</si>
  <si>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</si>
  <si>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</si>
  <si>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</si>
  <si>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</si>
  <si>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</si>
  <si>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</si>
  <si>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</si>
  <si>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</si>
  <si>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</si>
  <si>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</si>
  <si>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</si>
  <si>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</si>
  <si>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</si>
  <si>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</si>
  <si>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</si>
  <si>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</si>
  <si>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</si>
  <si>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</si>
  <si>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</si>
  <si>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</si>
  <si>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</si>
  <si>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</si>
  <si>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</si>
  <si>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</si>
  <si>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</si>
  <si>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</si>
  <si>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</si>
  <si>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</si>
  <si>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</si>
  <si>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</si>
  <si>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</si>
  <si>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</si>
  <si>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</si>
  <si>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</si>
  <si>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</si>
  <si>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</si>
  <si>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</si>
  <si>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</si>
  <si>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</si>
  <si>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</si>
  <si>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</si>
  <si>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</si>
  <si>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</si>
  <si>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</si>
  <si>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</si>
  <si>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</si>
  <si>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</si>
  <si>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</si>
  <si>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</si>
  <si>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</si>
  <si>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</si>
  <si>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</si>
  <si>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</si>
  <si>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</si>
  <si>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</si>
  <si>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</si>
  <si>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</si>
  <si>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</si>
  <si>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</si>
  <si>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</si>
  <si>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</si>
  <si>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</si>
  <si>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</si>
  <si>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</si>
  <si>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</si>
  <si>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</si>
  <si>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</si>
  <si>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</si>
  <si>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</si>
  <si>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</si>
  <si>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</si>
  <si>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</si>
  <si>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</si>
  <si>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</si>
  <si>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</si>
  <si>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</si>
  <si>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</si>
  <si>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</si>
  <si>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</si>
  <si>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</si>
  <si>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</si>
  <si>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</si>
  <si>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</si>
  <si>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</si>
  <si>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</si>
  <si>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</si>
  <si>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</si>
  <si>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</si>
  <si>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</si>
  <si>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</si>
  <si>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</si>
  <si>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</si>
  <si>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</si>
  <si>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</si>
  <si>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</si>
  <si>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</si>
  <si>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</si>
  <si>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</si>
  <si>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</si>
  <si>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</si>
  <si>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</si>
  <si>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</si>
  <si>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</si>
  <si>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</si>
  <si>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</si>
  <si>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</si>
  <si>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</si>
  <si>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</si>
  <si>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</si>
  <si>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</si>
  <si>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</si>
  <si>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</si>
  <si>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</si>
  <si>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</si>
  <si>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</si>
  <si>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</si>
  <si>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</si>
  <si>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</si>
  <si>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</si>
  <si>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</si>
  <si>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</si>
  <si>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</si>
  <si>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</si>
  <si>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</si>
  <si>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</si>
  <si>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</si>
  <si>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</si>
  <si>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</si>
  <si>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</si>
  <si>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</si>
  <si>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</si>
  <si>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</si>
  <si>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</si>
  <si>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</si>
  <si>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</si>
  <si>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</si>
  <si>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</si>
  <si>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</si>
  <si>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</si>
  <si>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</si>
  <si>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</si>
  <si>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</si>
  <si>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</si>
  <si>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</si>
  <si>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</si>
  <si>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</si>
  <si>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</si>
  <si>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</si>
  <si>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</si>
  <si>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</si>
  <si>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</si>
  <si>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</si>
  <si>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</si>
  <si>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</si>
  <si>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</si>
  <si>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</si>
  <si>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</si>
  <si>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</si>
  <si>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</si>
  <si>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</si>
  <si>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</si>
  <si>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</si>
  <si>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</si>
  <si>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</si>
  <si>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</si>
  <si>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</si>
  <si>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</si>
  <si>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</si>
  <si>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</si>
  <si>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</si>
  <si>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</si>
  <si>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</si>
  <si>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</si>
  <si>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</si>
  <si>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</si>
  <si>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</si>
  <si>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</si>
  <si>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</si>
  <si>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</si>
  <si>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</si>
  <si>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</si>
  <si>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</si>
  <si>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</si>
  <si>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</si>
  <si>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</si>
  <si>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</si>
  <si>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</si>
  <si>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</si>
  <si>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</si>
  <si>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</si>
  <si>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</si>
  <si>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</si>
  <si>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</si>
  <si>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</si>
  <si>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</si>
  <si>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</si>
  <si>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</si>
  <si>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</si>
  <si>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</si>
  <si>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</si>
  <si>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</si>
  <si>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</si>
  <si>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</si>
  <si>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</si>
  <si>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</si>
  <si>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</si>
  <si>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</si>
  <si>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</si>
  <si>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</si>
  <si>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</si>
  <si>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</si>
  <si>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</si>
  <si>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</si>
  <si>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</si>
  <si>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</si>
  <si>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</si>
  <si>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</si>
  <si>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</si>
  <si>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</si>
  <si>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</si>
  <si>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</si>
  <si>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</si>
  <si>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</si>
  <si>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</si>
  <si>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</si>
  <si>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</si>
  <si>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</si>
  <si>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</si>
  <si>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</si>
  <si>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</si>
  <si>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</si>
  <si>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</si>
  <si>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</si>
  <si>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</si>
  <si>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</si>
  <si>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</si>
  <si>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</si>
  <si>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</si>
  <si>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</si>
  <si>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</si>
  <si>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</si>
  <si>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</si>
  <si>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</si>
  <si>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</si>
  <si>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</si>
  <si>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</si>
  <si>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</si>
  <si>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</si>
  <si>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</si>
  <si>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</si>
  <si>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</si>
  <si>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</si>
  <si>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</si>
  <si>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</si>
  <si>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</si>
  <si>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</si>
  <si>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</si>
  <si>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</si>
  <si>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</si>
  <si>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</si>
  <si>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</si>
  <si>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</si>
  <si>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</si>
  <si>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</si>
  <si>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</si>
  <si>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</si>
  <si>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</si>
  <si>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</si>
  <si>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</si>
  <si>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</si>
  <si>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</si>
  <si>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</si>
  <si>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</si>
  <si>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</si>
  <si>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</si>
  <si>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</si>
  <si>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</si>
  <si>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</si>
  <si>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</si>
  <si>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</si>
  <si>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</si>
  <si>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</si>
  <si>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</si>
  <si>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</si>
  <si>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</si>
  <si>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</si>
  <si>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</si>
  <si>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</si>
  <si>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</si>
  <si>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</si>
  <si>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</si>
  <si>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</si>
  <si>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</si>
  <si>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</si>
  <si>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</si>
  <si>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</si>
  <si>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</si>
  <si>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</si>
  <si>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</si>
  <si>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</si>
  <si>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</si>
  <si>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</si>
  <si>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</si>
  <si>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</si>
  <si>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</si>
  <si>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</si>
  <si>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</si>
  <si>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</si>
  <si>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</si>
  <si>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</si>
  <si>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</si>
  <si>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</si>
  <si>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</si>
  <si>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</si>
  <si>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</si>
  <si>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</si>
  <si>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</si>
  <si>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</si>
  <si>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</si>
  <si>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</si>
  <si>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</si>
  <si>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</si>
  <si>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</si>
  <si>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</si>
  <si>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</si>
  <si>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</si>
  <si>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</si>
  <si>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</si>
  <si>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</si>
  <si>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</si>
  <si>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</si>
  <si>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</si>
  <si>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</si>
  <si>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</si>
  <si>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</si>
  <si>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</si>
  <si>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</si>
  <si>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</si>
  <si>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</si>
  <si>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</si>
  <si>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</si>
  <si>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</si>
  <si>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</si>
  <si>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</si>
  <si>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</si>
  <si>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</si>
  <si>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</si>
  <si>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</si>
  <si>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</si>
  <si>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</si>
  <si>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</si>
  <si>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</si>
  <si>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</si>
  <si>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</si>
  <si>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</si>
  <si>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</si>
  <si>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</si>
  <si>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</si>
  <si>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</si>
  <si>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</si>
  <si>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</si>
  <si>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</si>
  <si>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</si>
  <si>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</si>
  <si>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</si>
  <si>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</si>
  <si>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</si>
  <si>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</si>
  <si>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</si>
  <si>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</si>
  <si>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</si>
  <si>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</si>
  <si>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</si>
  <si>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</si>
  <si>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</si>
  <si>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</si>
  <si>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</si>
  <si>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</si>
  <si>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</si>
  <si>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</si>
  <si>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</si>
  <si>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</si>
  <si>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</si>
  <si>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</si>
  <si>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</si>
  <si>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</si>
  <si>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</si>
  <si>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</si>
  <si>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</si>
  <si>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</si>
  <si>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</si>
  <si>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</si>
  <si>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</si>
  <si>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</si>
  <si>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</si>
  <si>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</si>
  <si>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</si>
  <si>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</si>
  <si>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</si>
  <si>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</si>
  <si>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</si>
  <si>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</si>
  <si>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</si>
  <si>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</si>
  <si>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</si>
  <si>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</si>
  <si>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</si>
  <si>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</si>
  <si>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</si>
  <si>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</si>
  <si>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</si>
  <si>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</si>
  <si>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</si>
  <si>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</si>
  <si>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</si>
  <si>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</si>
  <si>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</si>
  <si>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</si>
  <si>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</si>
  <si>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</si>
  <si>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</si>
  <si>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</si>
  <si>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</si>
  <si>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</si>
  <si>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</si>
  <si>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</si>
  <si>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</si>
  <si>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</si>
  <si>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</si>
  <si>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</si>
  <si>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</si>
  <si>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</si>
  <si>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</si>
  <si>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</si>
  <si>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</si>
  <si>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</si>
  <si>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</si>
  <si>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</si>
  <si>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</si>
  <si>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</si>
  <si>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</si>
  <si>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</si>
  <si>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</si>
  <si>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</si>
  <si>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</si>
  <si>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</si>
  <si>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</si>
  <si>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</si>
  <si>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</si>
  <si>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</si>
  <si>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</si>
  <si>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</si>
  <si>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</si>
  <si>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</si>
  <si>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</si>
  <si>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</si>
  <si>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</si>
  <si>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</si>
  <si>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</si>
  <si>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</si>
  <si>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</si>
  <si>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</si>
  <si>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</si>
  <si>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</si>
  <si>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</si>
  <si>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</si>
  <si>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</si>
  <si>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</si>
  <si>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</si>
  <si>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</si>
  <si>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</si>
  <si>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</si>
  <si>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</si>
  <si>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</si>
  <si>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</si>
  <si>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</si>
  <si>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</si>
  <si>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</si>
  <si>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</si>
  <si>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</si>
  <si>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</si>
  <si>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</si>
  <si>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</si>
  <si>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</si>
  <si>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</si>
  <si>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</si>
  <si>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</si>
  <si>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</si>
  <si>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</si>
  <si>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</si>
  <si>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</si>
  <si>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</si>
  <si>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</si>
  <si>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</si>
  <si>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</si>
  <si>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</si>
  <si>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</si>
  <si>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</si>
  <si>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</si>
  <si>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</si>
  <si>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</si>
  <si>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</si>
  <si>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</si>
  <si>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</si>
  <si>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</si>
  <si>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</si>
  <si>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</si>
  <si>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</si>
  <si>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</si>
  <si>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</si>
  <si>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</si>
  <si>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</si>
  <si>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</si>
  <si>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</si>
  <si>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</si>
  <si>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</si>
  <si>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</si>
  <si>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</si>
  <si>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</si>
  <si>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</si>
  <si>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</si>
  <si>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</si>
  <si>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</si>
  <si>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</si>
  <si>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</si>
  <si>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</si>
  <si>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</si>
  <si>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</si>
  <si>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</si>
  <si>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</si>
  <si>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</si>
  <si>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</si>
  <si>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</si>
  <si>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</si>
  <si>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</si>
  <si>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</si>
  <si>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</si>
  <si>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</si>
  <si>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</si>
  <si>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</si>
  <si>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</si>
  <si>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</si>
  <si>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</si>
  <si>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</si>
  <si>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</si>
  <si>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</si>
  <si>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</si>
  <si>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</si>
  <si>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</si>
  <si>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</si>
  <si>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</si>
  <si>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</si>
  <si>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</si>
  <si>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</si>
  <si>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</si>
  <si>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</si>
  <si>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</si>
  <si>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</si>
  <si>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</si>
  <si>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</si>
  <si>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</si>
  <si>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</si>
  <si>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</si>
  <si>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</si>
  <si>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</si>
  <si>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</si>
  <si>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</si>
  <si>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</si>
  <si>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</si>
  <si>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</si>
  <si>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</si>
  <si>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</si>
  <si>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</si>
  <si>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</si>
  <si>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</si>
  <si>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</si>
  <si>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</si>
  <si>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</si>
  <si>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</si>
  <si>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</si>
  <si>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</si>
  <si>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</si>
  <si>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</si>
  <si>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</si>
  <si>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</si>
  <si>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</si>
  <si>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</si>
  <si>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</si>
  <si>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</si>
  <si>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</si>
  <si>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</si>
  <si>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</si>
  <si>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</si>
  <si>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</si>
  <si>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</si>
  <si>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</si>
  <si>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</si>
  <si>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</si>
  <si>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</si>
  <si>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</si>
  <si>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</si>
  <si>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</si>
  <si>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</si>
  <si>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</si>
  <si>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</si>
  <si>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</si>
  <si>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</si>
  <si>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</si>
  <si>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</si>
  <si>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</si>
  <si>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</si>
  <si>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</si>
  <si>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</si>
  <si>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</si>
  <si>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</si>
  <si>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</si>
  <si>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</si>
  <si>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</si>
  <si>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</si>
  <si>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</si>
  <si>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</si>
  <si>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</si>
  <si>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</si>
  <si>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</si>
  <si>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</si>
  <si>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</si>
  <si>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</si>
  <si>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</si>
  <si>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</si>
  <si>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</si>
  <si>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</si>
  <si>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</si>
  <si>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</si>
  <si>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</si>
  <si>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</si>
  <si>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</si>
  <si>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</si>
  <si>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</si>
  <si>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</si>
  <si>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</si>
  <si>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</si>
  <si>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</si>
  <si>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</si>
  <si>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</si>
  <si>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</si>
  <si>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</si>
  <si>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</si>
  <si>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</si>
  <si>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</si>
  <si>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</si>
  <si>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</si>
  <si>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</si>
  <si>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</si>
  <si>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</si>
  <si>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</si>
  <si>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</si>
  <si>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</si>
  <si>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</si>
  <si>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</si>
  <si>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</si>
  <si>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</si>
  <si>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</si>
  <si>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</si>
  <si>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</si>
  <si>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</si>
  <si>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</si>
  <si>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</si>
  <si>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</si>
  <si>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</si>
  <si>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</si>
  <si>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</si>
  <si>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</si>
  <si>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</si>
  <si>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</si>
  <si>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</si>
  <si>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</si>
  <si>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</si>
  <si>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</si>
  <si>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</si>
  <si>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</si>
  <si>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</si>
  <si>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</si>
  <si>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</si>
  <si>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</si>
  <si>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</si>
  <si>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</si>
  <si>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</si>
  <si>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</si>
  <si>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</si>
  <si>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</si>
  <si>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</si>
  <si>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</si>
  <si>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</si>
  <si>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</si>
  <si>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</si>
  <si>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</si>
  <si>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</si>
  <si>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</si>
  <si>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</si>
  <si>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</si>
  <si>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</si>
  <si>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</si>
  <si>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</si>
  <si>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</si>
  <si>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</si>
  <si>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</si>
  <si>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</si>
  <si>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</si>
  <si>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</si>
  <si>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</si>
  <si>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</si>
  <si>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</si>
  <si>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</si>
  <si>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</si>
  <si>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</si>
  <si>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</si>
  <si>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</si>
  <si>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</si>
  <si>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</si>
  <si>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</si>
  <si>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</si>
  <si>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</si>
  <si>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</si>
  <si>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</si>
  <si>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</si>
  <si>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</si>
  <si>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</si>
  <si>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</si>
  <si>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</si>
  <si>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</si>
  <si>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</si>
  <si>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</si>
  <si>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</si>
  <si>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</si>
  <si>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</si>
  <si>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</si>
  <si>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</si>
  <si>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</si>
  <si>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</si>
  <si>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</si>
  <si>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</si>
  <si>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</si>
  <si>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</si>
  <si>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</si>
  <si>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</si>
  <si>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</si>
  <si>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</si>
  <si>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</si>
  <si>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</si>
  <si>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</si>
  <si>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</si>
  <si>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</si>
  <si>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</si>
  <si>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</si>
  <si>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</si>
  <si>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</si>
  <si>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</si>
  <si>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</si>
  <si>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</si>
  <si>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</si>
  <si>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</si>
  <si>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</si>
  <si>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</si>
  <si>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</si>
  <si>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</si>
  <si>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</si>
  <si>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</si>
  <si>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</si>
  <si>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</si>
  <si>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</si>
  <si>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</si>
  <si>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</si>
  <si>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</si>
  <si>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</si>
  <si>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</si>
  <si>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</si>
  <si>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</si>
  <si>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</si>
  <si>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</si>
  <si>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</si>
  <si>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</si>
  <si>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</si>
  <si>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</si>
  <si>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</si>
  <si>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</si>
  <si>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</si>
  <si>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</si>
  <si>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</si>
  <si>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</si>
  <si>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</si>
  <si>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</si>
  <si>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</si>
  <si>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</si>
  <si>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</si>
  <si>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</si>
  <si>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</si>
  <si>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</si>
  <si>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</si>
  <si>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</si>
  <si>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</si>
  <si>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</si>
  <si>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</si>
  <si>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</si>
  <si>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</si>
  <si>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</si>
  <si>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</si>
  <si>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</si>
  <si>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</si>
  <si>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</si>
  <si>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</si>
  <si>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</si>
  <si>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</si>
  <si>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</si>
  <si>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</si>
  <si>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</si>
  <si>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</si>
  <si>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</si>
  <si>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</si>
  <si>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</si>
  <si>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</si>
  <si>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</si>
  <si>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</si>
  <si>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</si>
  <si>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</si>
  <si>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</si>
  <si>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</si>
  <si>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</si>
  <si>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</si>
  <si>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</si>
  <si>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</si>
  <si>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</si>
  <si>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</si>
  <si>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</si>
  <si>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</si>
  <si>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</si>
  <si>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</si>
  <si>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</si>
  <si>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</si>
  <si>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</si>
  <si>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</si>
  <si>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</si>
  <si>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</si>
  <si>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</si>
  <si>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</si>
  <si>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</si>
  <si>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</si>
  <si>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</si>
  <si>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</si>
  <si>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</si>
  <si>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</si>
  <si>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</si>
  <si>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</si>
  <si>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</si>
  <si>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</si>
  <si>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</si>
  <si>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</si>
  <si>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</si>
  <si>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</si>
  <si>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</si>
  <si>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</si>
  <si>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</si>
  <si>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</si>
  <si>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</si>
  <si>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</si>
  <si>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</si>
  <si>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</si>
  <si>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</si>
  <si>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</si>
  <si>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</si>
  <si>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</si>
  <si>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</si>
  <si>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</si>
  <si>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</si>
  <si>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</si>
  <si>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</si>
  <si>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</si>
  <si>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</si>
  <si>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</si>
  <si>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</si>
  <si>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</si>
  <si>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</si>
  <si>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</si>
  <si>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</si>
  <si>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</si>
  <si>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</si>
  <si>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</si>
  <si>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</si>
  <si>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</si>
  <si>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</si>
  <si>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</si>
  <si>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</si>
  <si>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</si>
  <si>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</si>
  <si>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</si>
  <si>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</si>
  <si>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</si>
  <si>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</si>
  <si>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</si>
  <si>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</si>
  <si>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</si>
  <si>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</si>
  <si>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</si>
  <si>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</si>
  <si>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</si>
  <si>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</si>
  <si>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</si>
  <si>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</si>
  <si>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</si>
  <si>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</si>
  <si>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</si>
  <si>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</si>
  <si>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</si>
  <si>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</si>
  <si>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</si>
  <si>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</si>
  <si>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</si>
  <si>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</si>
  <si>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</si>
  <si>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</si>
  <si>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</si>
  <si>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</si>
  <si>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</si>
  <si>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</si>
  <si>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</si>
  <si>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</si>
  <si>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</si>
  <si>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</si>
  <si>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</si>
  <si>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</si>
  <si>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</si>
  <si>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</si>
  <si>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</si>
  <si>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</si>
  <si>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</si>
  <si>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</si>
  <si>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</si>
  <si>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</si>
  <si>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</si>
  <si>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</si>
  <si>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</si>
  <si>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</si>
  <si>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</si>
  <si>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</si>
  <si>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</si>
  <si>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</si>
  <si>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</si>
  <si>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</si>
  <si>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</si>
  <si>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</si>
  <si>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</si>
  <si>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</si>
  <si>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</si>
  <si>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</si>
  <si>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</si>
  <si>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</si>
  <si>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</si>
  <si>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</si>
  <si>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</si>
  <si>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</si>
  <si>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</si>
  <si>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</si>
  <si>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</si>
  <si>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</si>
  <si>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</si>
  <si>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</si>
  <si>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</si>
  <si>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</si>
  <si>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</si>
  <si>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</si>
  <si>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</si>
  <si>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</si>
  <si>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</si>
  <si>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</si>
  <si>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</si>
  <si>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</si>
  <si>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</si>
  <si>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</si>
  <si>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</si>
  <si>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</si>
  <si>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</si>
  <si>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</si>
  <si>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</si>
  <si>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</si>
  <si>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</si>
  <si>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</si>
  <si>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</si>
  <si>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</si>
  <si>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</si>
  <si>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</si>
  <si>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</si>
  <si>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</si>
  <si>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</si>
  <si>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</si>
  <si>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</si>
  <si>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</si>
  <si>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</si>
  <si>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</si>
  <si>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</si>
  <si>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</si>
  <si>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</si>
  <si>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</si>
  <si>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</si>
  <si>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</si>
  <si>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</si>
  <si>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</si>
  <si>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</si>
  <si>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</si>
  <si>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</si>
  <si>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</si>
  <si>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</si>
  <si>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</si>
  <si>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</si>
  <si>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</si>
  <si>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</si>
  <si>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</si>
  <si>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</si>
  <si>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</si>
  <si>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</si>
  <si>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</si>
  <si>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</si>
  <si>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</si>
  <si>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</si>
  <si>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</si>
  <si>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</si>
  <si>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</si>
  <si>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</si>
  <si>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</si>
  <si>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</si>
  <si>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</si>
  <si>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</si>
  <si>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</si>
  <si>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</si>
  <si>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</si>
  <si>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</si>
  <si>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</si>
  <si>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</si>
  <si>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</si>
  <si>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</si>
  <si>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</si>
  <si>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</si>
  <si>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</si>
  <si>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</si>
  <si>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</si>
  <si>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</si>
  <si>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</si>
  <si>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</si>
  <si>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</si>
  <si>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</si>
  <si>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</si>
  <si>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</si>
  <si>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</si>
  <si>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</si>
  <si>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</si>
  <si>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</si>
  <si>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</si>
  <si>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</si>
  <si>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</si>
  <si>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</si>
  <si>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</si>
  <si>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</si>
  <si>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</si>
  <si>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</si>
  <si>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</si>
  <si>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</si>
  <si>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</si>
  <si>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</si>
  <si>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</si>
  <si>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</si>
  <si>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</si>
  <si>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</si>
  <si>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</si>
  <si>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</si>
  <si>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</si>
  <si>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</si>
  <si>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</si>
  <si>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</si>
  <si>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</si>
  <si>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</si>
  <si>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</si>
  <si>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</si>
  <si>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</si>
  <si>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</si>
  <si>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</si>
  <si>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</si>
  <si>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</si>
  <si>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</si>
  <si>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</si>
  <si>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</si>
  <si>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</si>
  <si>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</si>
  <si>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</si>
  <si>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</si>
  <si>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</si>
  <si>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</si>
  <si>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</si>
  <si>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</si>
  <si>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</si>
  <si>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</si>
  <si>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</si>
  <si>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</si>
  <si>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</si>
  <si>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</si>
  <si>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</si>
  <si>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</si>
  <si>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</si>
  <si>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</si>
  <si>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</si>
  <si>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</si>
  <si>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</si>
  <si>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</si>
  <si>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</si>
  <si>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</si>
  <si>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</si>
  <si>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</si>
  <si>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</si>
  <si>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</si>
  <si>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</si>
  <si>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</si>
  <si>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</si>
  <si>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</si>
  <si>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</si>
  <si>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</si>
  <si>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</si>
  <si>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</si>
  <si>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</si>
  <si>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</si>
  <si>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</si>
  <si>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</si>
  <si>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</si>
  <si>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</si>
  <si>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</si>
  <si>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</si>
  <si>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</si>
  <si>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</si>
  <si>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</si>
  <si>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</si>
  <si>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</si>
  <si>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</si>
  <si>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</si>
  <si>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</si>
  <si>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</si>
  <si>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</si>
  <si>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</si>
  <si>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</si>
  <si>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</si>
  <si>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</si>
  <si>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</si>
  <si>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</si>
  <si>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</si>
  <si>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</si>
  <si>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</si>
  <si>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</si>
  <si>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</si>
  <si>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</si>
  <si>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</si>
  <si>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</si>
  <si>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</si>
  <si>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</si>
  <si>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</si>
  <si>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</si>
  <si>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</si>
  <si>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</si>
  <si>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</si>
  <si>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</si>
  <si>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</si>
  <si>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</si>
  <si>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</si>
  <si>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</si>
  <si>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</si>
  <si>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</si>
  <si>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</si>
  <si>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</si>
  <si>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</si>
  <si>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</si>
  <si>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</si>
  <si>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</si>
  <si>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</si>
  <si>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</si>
  <si>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</si>
  <si>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</si>
  <si>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</si>
  <si>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</si>
  <si>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</si>
  <si>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</si>
  <si>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</si>
  <si>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</si>
  <si>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</si>
  <si>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</si>
  <si>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</si>
  <si>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</si>
  <si>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</si>
  <si>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</si>
  <si>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</si>
  <si>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</si>
  <si>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</si>
  <si>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</si>
  <si>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</si>
  <si>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</si>
  <si>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</si>
  <si>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</si>
  <si>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</si>
  <si>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</si>
  <si>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</si>
  <si>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</si>
  <si>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</si>
  <si>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</si>
  <si>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</si>
  <si>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</si>
  <si>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</si>
  <si>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</si>
  <si>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</si>
  <si>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</si>
  <si>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</si>
  <si>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</si>
  <si>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</si>
  <si>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</si>
  <si>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</si>
  <si>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</si>
  <si>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</si>
  <si>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</si>
  <si>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</si>
  <si>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</si>
  <si>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</si>
  <si>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</si>
  <si>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</si>
  <si>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</si>
  <si>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</si>
  <si>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</si>
  <si>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</si>
  <si>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</si>
  <si>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</si>
  <si>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</si>
  <si>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</si>
  <si>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</si>
  <si>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</si>
  <si>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</si>
  <si>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</si>
  <si>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</si>
  <si>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</si>
  <si>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</si>
  <si>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</si>
  <si>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</si>
  <si>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</si>
  <si>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</si>
  <si>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</si>
  <si>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</si>
  <si>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</si>
  <si>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</si>
  <si>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</si>
  <si>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</si>
  <si>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</si>
  <si>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</si>
  <si>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</si>
  <si>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</si>
  <si>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</si>
  <si>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</si>
  <si>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</si>
  <si>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</si>
  <si>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</si>
  <si>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</si>
  <si>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</si>
  <si>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</si>
  <si>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</si>
  <si>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</si>
  <si>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</si>
  <si>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</si>
  <si>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</si>
  <si>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</si>
  <si>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</si>
  <si>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</si>
  <si>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</si>
  <si>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</si>
  <si>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</si>
  <si>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</si>
  <si>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</si>
  <si>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</si>
  <si>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</si>
  <si>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</si>
  <si>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</si>
  <si>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</si>
  <si>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</si>
  <si>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</si>
  <si>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</si>
  <si>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</si>
  <si>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</si>
  <si>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</si>
  <si>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</si>
  <si>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</si>
  <si>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</si>
  <si>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</si>
  <si>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</si>
  <si>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</si>
  <si>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</si>
  <si>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</si>
  <si>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</si>
  <si>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</si>
  <si>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</si>
  <si>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</si>
  <si>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</si>
  <si>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</si>
  <si>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</si>
  <si>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</si>
  <si>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</si>
  <si>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</si>
  <si>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</si>
  <si>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</si>
  <si>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</si>
  <si>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</si>
  <si>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</si>
  <si>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</si>
  <si>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</si>
  <si>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</si>
  <si>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</si>
  <si>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</si>
  <si>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</si>
  <si>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</si>
  <si>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</si>
  <si>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</si>
  <si>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</si>
  <si>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</si>
  <si>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</si>
  <si>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</si>
  <si>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</si>
  <si>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</si>
  <si>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</si>
  <si>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</si>
  <si>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</si>
  <si>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</si>
  <si>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</si>
  <si>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</si>
  <si>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</si>
  <si>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</si>
  <si>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</si>
  <si>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</si>
  <si>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</si>
  <si>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</si>
  <si>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</si>
  <si>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</si>
  <si>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</si>
  <si>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</si>
  <si>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</si>
  <si>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</si>
  <si>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</si>
  <si>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</si>
  <si>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</si>
  <si>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</si>
  <si>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</si>
  <si>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</si>
  <si>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</si>
  <si>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</si>
  <si>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</si>
  <si>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</si>
  <si>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</si>
  <si>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</si>
  <si>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</si>
  <si>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</si>
  <si>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</si>
  <si>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</si>
  <si>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</si>
  <si>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</si>
  <si>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</si>
  <si>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</si>
  <si>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</si>
  <si>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</si>
  <si>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</si>
  <si>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</si>
  <si>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</si>
  <si>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</si>
  <si>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</si>
  <si>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</si>
  <si>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</si>
  <si>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</si>
  <si>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</si>
  <si>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</si>
  <si>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</si>
  <si>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</si>
  <si>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</si>
  <si>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</si>
  <si>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</si>
  <si>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</si>
  <si>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</si>
  <si>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</si>
  <si>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</si>
  <si>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</si>
  <si>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</si>
  <si>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</si>
  <si>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</si>
  <si>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</si>
  <si>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</si>
  <si>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</si>
  <si>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</si>
  <si>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</si>
  <si>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</si>
  <si>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</si>
  <si>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</si>
  <si>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</si>
  <si>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</si>
  <si>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</si>
  <si>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</si>
  <si>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</si>
  <si>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</si>
  <si>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</si>
  <si>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</si>
  <si>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</si>
  <si>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</si>
  <si>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</si>
  <si>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</si>
  <si>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</si>
  <si>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</si>
  <si>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</si>
  <si>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</si>
  <si>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</si>
  <si>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</si>
  <si>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</si>
  <si>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</si>
  <si>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</si>
  <si>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</si>
  <si>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</si>
  <si>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</si>
  <si>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</si>
  <si>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</si>
  <si>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</si>
  <si>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</si>
  <si>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</si>
  <si>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</si>
  <si>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</si>
  <si>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</si>
  <si>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</si>
  <si>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</si>
  <si>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</si>
  <si>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</si>
  <si>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</si>
  <si>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</si>
  <si>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</si>
  <si>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</si>
  <si>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</si>
  <si>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</si>
  <si>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</si>
  <si>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</si>
  <si>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</si>
  <si>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</si>
  <si>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</si>
  <si>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</si>
  <si>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</si>
  <si>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</si>
  <si>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</si>
  <si>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</si>
  <si>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</si>
  <si>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</si>
  <si>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</si>
  <si>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</si>
  <si>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</si>
  <si>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</si>
  <si>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</si>
  <si>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</si>
  <si>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</si>
  <si>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</si>
  <si>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</si>
  <si>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</si>
  <si>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</si>
  <si>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</si>
  <si>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</si>
  <si>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</si>
  <si>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</si>
  <si>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</si>
  <si>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</si>
  <si>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</si>
  <si>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</si>
  <si>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</si>
  <si>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</si>
  <si>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</si>
  <si>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</si>
  <si>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</si>
  <si>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</si>
  <si>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</si>
  <si>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</si>
  <si>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</si>
  <si>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</si>
  <si>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</si>
  <si>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</si>
  <si>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</si>
  <si>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</si>
  <si>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</si>
  <si>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</si>
  <si>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</si>
  <si>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</si>
  <si>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</si>
  <si>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</si>
  <si>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</si>
  <si>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</si>
  <si>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</si>
  <si>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</si>
  <si>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</si>
  <si>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</si>
  <si>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</si>
  <si>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</si>
  <si>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</si>
  <si>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</si>
  <si>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</si>
  <si>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</si>
  <si>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</si>
  <si>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</si>
  <si>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</si>
  <si>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</si>
  <si>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</si>
  <si>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</si>
  <si>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</si>
  <si>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</si>
  <si>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</si>
  <si>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</si>
  <si>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</si>
  <si>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</si>
  <si>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</si>
  <si>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</si>
  <si>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</si>
  <si>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</si>
  <si>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</si>
  <si>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</si>
  <si>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</si>
  <si>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</si>
  <si>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</si>
  <si>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</si>
  <si>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</si>
  <si>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</si>
  <si>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</si>
  <si>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</si>
  <si>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</si>
  <si>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</si>
  <si>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</si>
  <si>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</si>
  <si>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</si>
  <si>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</si>
  <si>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</si>
  <si>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</si>
  <si>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</si>
  <si>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</si>
  <si>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</si>
  <si>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</si>
  <si>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</si>
  <si>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</si>
  <si>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</si>
  <si>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</si>
  <si>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</si>
  <si>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</si>
  <si>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</si>
  <si>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</si>
  <si>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</si>
  <si>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</si>
  <si>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</si>
  <si>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</si>
  <si>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</si>
  <si>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</si>
  <si>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</si>
  <si>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</si>
  <si>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</si>
  <si>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</si>
  <si>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</si>
  <si>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</si>
  <si>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</si>
  <si>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</si>
  <si>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</si>
  <si>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</si>
  <si>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</si>
  <si>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</si>
  <si>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</si>
  <si>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</si>
  <si>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</si>
  <si>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</si>
  <si>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</si>
  <si>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</si>
  <si>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</si>
  <si>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</si>
  <si>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</si>
  <si>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</si>
  <si>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</si>
  <si>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</si>
  <si>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</si>
  <si>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</si>
  <si>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</si>
  <si>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</si>
  <si>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</si>
  <si>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</si>
  <si>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</si>
  <si>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</si>
  <si>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</si>
  <si>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</si>
  <si>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</si>
  <si>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</si>
  <si>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</si>
  <si>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</si>
  <si>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</si>
  <si>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</si>
  <si>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</si>
  <si>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</si>
  <si>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</si>
  <si>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</si>
  <si>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</si>
  <si>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</si>
  <si>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</si>
  <si>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</si>
  <si>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</si>
  <si>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</si>
  <si>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</si>
  <si>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</si>
  <si>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</si>
  <si>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</si>
  <si>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</si>
  <si>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</si>
  <si>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</si>
  <si>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</si>
  <si>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</si>
  <si>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</si>
  <si>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</si>
  <si>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</si>
  <si>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</si>
  <si>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</si>
  <si>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</si>
  <si>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</si>
  <si>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</si>
  <si>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</si>
  <si>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</si>
  <si>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</si>
  <si>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</si>
  <si>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</si>
  <si>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</si>
  <si>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</si>
  <si>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</si>
  <si>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</si>
  <si>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</si>
  <si>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</si>
  <si>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</si>
  <si>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</si>
  <si>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</si>
  <si>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</si>
  <si>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</si>
  <si>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</si>
  <si>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</si>
  <si>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</si>
  <si>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</si>
  <si>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</si>
  <si>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</si>
  <si>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</si>
  <si>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</si>
  <si>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</si>
  <si>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</si>
  <si>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</si>
  <si>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</si>
  <si>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</si>
  <si>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</si>
  <si>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</si>
  <si>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</si>
  <si>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</si>
  <si>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</si>
  <si>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</si>
  <si>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</si>
  <si>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</si>
  <si>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</si>
  <si>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</si>
  <si>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</si>
  <si>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</si>
  <si>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</si>
  <si>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</si>
  <si>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</si>
  <si>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</si>
  <si>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</si>
  <si>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</si>
  <si>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</si>
  <si>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</si>
  <si>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</si>
  <si>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</si>
  <si>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</si>
  <si>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</si>
  <si>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</si>
  <si>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</si>
  <si>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</si>
  <si>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</si>
  <si>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</si>
  <si>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</si>
  <si>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</si>
  <si>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</si>
  <si>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</si>
  <si>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</si>
  <si>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</si>
  <si>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</si>
  <si>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</si>
  <si>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</si>
  <si>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</si>
  <si>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</si>
  <si>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</si>
  <si>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</si>
  <si>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</si>
  <si>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</si>
  <si>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</si>
  <si>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</si>
  <si>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</si>
  <si>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</si>
  <si>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</si>
  <si>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</si>
  <si>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</si>
  <si>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</si>
  <si>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</si>
  <si>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</si>
  <si>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</si>
  <si>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</si>
  <si>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</si>
  <si>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</si>
  <si>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</si>
  <si>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</si>
  <si>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</si>
  <si>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</si>
  <si>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</si>
  <si>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</si>
  <si>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</si>
  <si>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</si>
  <si>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</si>
  <si>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</si>
  <si>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</si>
  <si>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</si>
  <si>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</si>
  <si>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</si>
  <si>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</si>
  <si>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</si>
  <si>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</si>
  <si>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</si>
  <si>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</si>
  <si>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</si>
  <si>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</si>
  <si>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</si>
  <si>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</si>
  <si>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</si>
  <si>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</si>
  <si>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</si>
  <si>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</si>
  <si>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</si>
  <si>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</si>
  <si>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</si>
  <si>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</si>
  <si>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</si>
  <si>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</si>
  <si>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</si>
  <si>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</si>
  <si>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</si>
  <si>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</si>
  <si>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</si>
  <si>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</si>
  <si>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</si>
  <si>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</si>
  <si>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</si>
  <si>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</si>
  <si>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</si>
  <si>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</si>
  <si>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</si>
  <si>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</si>
  <si>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</si>
  <si>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</si>
  <si>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</si>
  <si>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</si>
  <si>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</si>
  <si>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</si>
  <si>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</si>
  <si>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</si>
  <si>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</si>
  <si>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</si>
  <si>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</si>
  <si>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</si>
  <si>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</si>
  <si>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</si>
  <si>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</si>
  <si>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</si>
  <si>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</si>
  <si>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</si>
  <si>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</si>
  <si>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</si>
  <si>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</si>
  <si>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</si>
  <si>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</si>
  <si>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</si>
  <si>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</si>
  <si>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</si>
  <si>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</si>
  <si>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</si>
  <si>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</si>
  <si>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</si>
  <si>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</si>
  <si>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</si>
  <si>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</si>
  <si>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</si>
  <si>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</si>
  <si>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</si>
  <si>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</si>
  <si>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</si>
  <si>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</si>
  <si>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</si>
  <si>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</si>
  <si>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</si>
  <si>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</si>
  <si>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</si>
  <si>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</si>
  <si>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</si>
  <si>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</si>
  <si>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</si>
  <si>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</si>
  <si>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</si>
  <si>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</si>
  <si>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</si>
  <si>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</si>
  <si>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</si>
  <si>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</si>
  <si>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</si>
  <si>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</si>
  <si>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</si>
  <si>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</si>
  <si>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</si>
  <si>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</si>
  <si>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</si>
  <si>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</si>
  <si>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</si>
  <si>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</si>
  <si>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</si>
  <si>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</si>
  <si>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</si>
  <si>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</si>
  <si>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</si>
  <si>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</si>
  <si>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</si>
  <si>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</si>
  <si>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</si>
  <si>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</si>
  <si>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</si>
  <si>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</si>
  <si>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</si>
  <si>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</si>
  <si>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</si>
  <si>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</si>
  <si>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</si>
  <si>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</si>
  <si>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</si>
  <si>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</si>
  <si>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</si>
  <si>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</si>
  <si>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</si>
  <si>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</si>
  <si>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</si>
  <si>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</si>
  <si>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</si>
  <si>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</si>
  <si>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</si>
  <si>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</si>
  <si>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</si>
  <si>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</si>
  <si>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</si>
  <si>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</si>
  <si>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</si>
  <si>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</si>
  <si>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</si>
  <si>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</si>
  <si>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</si>
  <si>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</si>
  <si>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</si>
  <si>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</si>
  <si>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</si>
  <si>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</si>
  <si>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</si>
  <si>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</si>
  <si>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</si>
  <si>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</si>
  <si>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</si>
  <si>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</si>
  <si>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</si>
  <si>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</si>
  <si>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</si>
  <si>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</si>
  <si>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</si>
  <si>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</si>
  <si>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</si>
  <si>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</si>
  <si>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</si>
  <si>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</si>
  <si>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</si>
  <si>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</si>
  <si>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</si>
  <si>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</si>
  <si>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</si>
  <si>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</si>
  <si>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</si>
  <si>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</si>
  <si>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</si>
  <si>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</si>
  <si>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</si>
  <si>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</si>
  <si>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</si>
  <si>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</si>
  <si>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</si>
  <si>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</si>
  <si>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</si>
  <si>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</si>
  <si>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</si>
  <si>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</si>
  <si>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</si>
  <si>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</si>
  <si>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</si>
  <si>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</si>
  <si>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</si>
  <si>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</si>
  <si>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</si>
  <si>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</si>
  <si>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</si>
  <si>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</si>
  <si>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</si>
  <si>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</si>
  <si>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</si>
  <si>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</si>
  <si>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</si>
  <si>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</si>
  <si>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</si>
  <si>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</si>
  <si>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</si>
  <si>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</si>
  <si>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</si>
  <si>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</si>
  <si>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</si>
  <si>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</si>
  <si>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</si>
  <si>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</si>
  <si>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</si>
  <si>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</si>
  <si>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</si>
  <si>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</si>
  <si>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</si>
  <si>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</si>
  <si>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</si>
  <si>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</si>
  <si>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</si>
  <si>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</si>
  <si>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</si>
  <si>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</si>
  <si>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</si>
  <si>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</si>
  <si>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</si>
  <si>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</si>
  <si>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</si>
  <si>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</si>
  <si>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</si>
  <si>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</si>
  <si>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</si>
  <si>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</si>
  <si>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</si>
  <si>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</si>
  <si>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</si>
  <si>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</si>
  <si>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</si>
  <si>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</si>
  <si>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</si>
  <si>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</si>
  <si>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</si>
  <si>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</si>
  <si>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</si>
  <si>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</si>
  <si>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</si>
  <si>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</si>
  <si>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</si>
  <si>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</si>
  <si>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</si>
  <si>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</si>
  <si>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</si>
  <si>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</si>
  <si>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</si>
  <si>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</si>
  <si>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</si>
  <si>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</si>
  <si>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</si>
  <si>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</si>
  <si>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</si>
  <si>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</si>
  <si>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</si>
  <si>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</si>
  <si>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</si>
  <si>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</si>
  <si>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</si>
  <si>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</si>
  <si>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</si>
  <si>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</si>
  <si>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</si>
  <si>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</si>
  <si>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</si>
  <si>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</si>
  <si>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</si>
  <si>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</si>
  <si>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</si>
  <si>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</si>
  <si>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</si>
  <si>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</si>
  <si>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</si>
  <si>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</si>
  <si>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</si>
  <si>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</si>
  <si>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</si>
  <si>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</si>
  <si>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</si>
  <si>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</si>
  <si>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</si>
  <si>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</si>
  <si>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</si>
  <si>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</si>
  <si>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</si>
  <si>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</si>
  <si>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</si>
  <si>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</si>
  <si>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</si>
  <si>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</si>
  <si>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</si>
  <si>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</si>
  <si>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</si>
  <si>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</si>
  <si>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</si>
  <si>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</si>
  <si>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</si>
  <si>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</si>
  <si>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</si>
  <si>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</si>
  <si>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</si>
  <si>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</si>
  <si>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</si>
  <si>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</si>
  <si>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</si>
  <si>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</si>
  <si>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</si>
  <si>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</si>
  <si>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</si>
  <si>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</si>
  <si>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</si>
  <si>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</si>
  <si>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</si>
  <si>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</si>
  <si>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</si>
  <si>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</si>
  <si>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</si>
  <si>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</si>
  <si>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</si>
  <si>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</si>
  <si>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</si>
  <si>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</si>
  <si>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</si>
  <si>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</si>
  <si>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</si>
  <si>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</si>
  <si>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</si>
  <si>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</si>
  <si>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</si>
  <si>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</si>
  <si>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</si>
  <si>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</si>
  <si>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</si>
  <si>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</si>
  <si>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</si>
  <si>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</si>
  <si>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</si>
  <si>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</si>
  <si>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</si>
  <si>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</si>
  <si>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</si>
  <si>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</si>
  <si>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</si>
  <si>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</si>
  <si>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</si>
  <si>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</si>
  <si>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</si>
  <si>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</si>
  <si>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</si>
  <si>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</si>
  <si>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</si>
  <si>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</si>
  <si>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</si>
  <si>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</si>
  <si>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</si>
  <si>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</si>
  <si>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</si>
  <si>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</si>
  <si>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</si>
  <si>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</si>
  <si>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</si>
  <si>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</si>
  <si>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</si>
  <si>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</si>
  <si>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</si>
  <si>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</si>
  <si>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</si>
  <si>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</si>
  <si>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</si>
  <si>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</si>
  <si>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</si>
  <si>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</si>
  <si>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</si>
  <si>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</si>
  <si>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</si>
  <si>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</si>
  <si>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</si>
  <si>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</si>
  <si>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</si>
  <si>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</si>
  <si>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</si>
  <si>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</si>
  <si>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</si>
  <si>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</si>
  <si>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</si>
  <si>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</si>
  <si>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</si>
  <si>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</si>
  <si>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</si>
  <si>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</si>
  <si>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</si>
  <si>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</si>
  <si>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</si>
  <si>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</si>
  <si>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</si>
  <si>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</si>
  <si>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</si>
  <si>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</si>
  <si>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</si>
  <si>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</si>
  <si>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</si>
  <si>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</si>
  <si>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</si>
  <si>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</si>
  <si>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</si>
  <si>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</si>
  <si>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</si>
  <si>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</si>
  <si>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</si>
  <si>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</si>
  <si>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</si>
  <si>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</si>
  <si>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</si>
  <si>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</si>
  <si>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</si>
  <si>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</si>
  <si>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</si>
  <si>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</si>
  <si>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</si>
  <si>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</si>
  <si>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</si>
  <si>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</si>
  <si>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</si>
  <si>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</si>
  <si>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</si>
  <si>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</si>
  <si>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</si>
  <si>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</si>
  <si>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</si>
  <si>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</si>
  <si>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</si>
  <si>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</si>
  <si>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</si>
  <si>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</si>
  <si>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</si>
  <si>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</si>
  <si>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</si>
  <si>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</si>
  <si>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</si>
  <si>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</si>
  <si>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</si>
  <si>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</si>
  <si>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</si>
  <si>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</si>
  <si>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</si>
  <si>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</si>
  <si>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</si>
  <si>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</si>
  <si>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</si>
  <si>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</si>
  <si>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</si>
  <si>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</si>
  <si>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</si>
  <si>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</si>
  <si>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</si>
  <si>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</si>
  <si>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</si>
  <si>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</si>
  <si>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</si>
  <si>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</si>
  <si>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</si>
  <si>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</si>
  <si>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</si>
  <si>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</si>
  <si>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</si>
  <si>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</si>
  <si>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</si>
  <si>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</si>
  <si>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</si>
  <si>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</si>
  <si>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</si>
  <si>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</si>
  <si>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</si>
  <si>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</si>
  <si>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</si>
  <si>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</si>
  <si>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</si>
  <si>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</si>
  <si>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</si>
  <si>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</si>
  <si>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</si>
  <si>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</si>
  <si>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</si>
  <si>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</si>
  <si>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</si>
  <si>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</si>
  <si>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</si>
  <si>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</si>
  <si>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</si>
  <si>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</si>
  <si>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</si>
  <si>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</si>
  <si>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</si>
  <si>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</si>
  <si>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</si>
  <si>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</si>
  <si>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</si>
  <si>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</si>
  <si>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</si>
  <si>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</si>
  <si>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</si>
  <si>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</si>
  <si>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</si>
  <si>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</si>
  <si>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</si>
  <si>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</si>
  <si>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</si>
  <si>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</si>
  <si>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</si>
  <si>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</si>
  <si>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</si>
  <si>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</si>
  <si>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</si>
  <si>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</si>
  <si>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</si>
  <si>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</si>
  <si>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</si>
  <si>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</si>
  <si>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</si>
  <si>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</si>
  <si>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</si>
  <si>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</si>
  <si>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</si>
  <si>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</si>
  <si>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</si>
  <si>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</si>
  <si>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</si>
  <si>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</si>
  <si>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</si>
  <si>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</si>
  <si>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</si>
  <si>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</si>
  <si>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</si>
  <si>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</si>
  <si>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</si>
  <si>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</si>
  <si>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</si>
  <si>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</si>
  <si>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</si>
  <si>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</si>
  <si>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</si>
  <si>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</si>
  <si>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</si>
  <si>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</si>
  <si>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</si>
  <si>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</si>
  <si>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</si>
  <si>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</si>
  <si>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</si>
  <si>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</si>
  <si>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</si>
  <si>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</si>
  <si>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</si>
  <si>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</si>
  <si>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</si>
  <si>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</si>
  <si>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</si>
  <si>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</si>
  <si>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</si>
  <si>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</si>
  <si>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</si>
  <si>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</si>
  <si>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</si>
  <si>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</si>
  <si>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</si>
  <si>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</si>
  <si>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</si>
  <si>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</si>
  <si>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</si>
  <si>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</si>
  <si>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</si>
  <si>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</si>
  <si>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</si>
  <si>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</si>
  <si>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</si>
  <si>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</si>
  <si>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</si>
  <si>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</si>
  <si>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</si>
  <si>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</si>
  <si>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</si>
  <si>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</si>
  <si>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</si>
  <si>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</si>
  <si>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</si>
  <si>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</si>
  <si>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</si>
  <si>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</si>
  <si>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</si>
  <si>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</si>
  <si>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</si>
  <si>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</si>
  <si>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</si>
  <si>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</si>
  <si>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</si>
  <si>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</si>
  <si>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</si>
  <si>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</si>
  <si>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</si>
  <si>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</si>
  <si>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</si>
  <si>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</si>
  <si>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</si>
  <si>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</si>
  <si>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</si>
  <si>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</si>
  <si>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</si>
  <si>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</si>
  <si>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</si>
  <si>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</si>
  <si>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</si>
  <si>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</si>
  <si>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</si>
  <si>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</si>
  <si>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</si>
  <si>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</si>
  <si>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</si>
  <si>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</si>
  <si>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</si>
  <si>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</si>
  <si>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</si>
  <si>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</si>
  <si>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</si>
  <si>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</si>
  <si>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</si>
  <si>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</si>
  <si>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</si>
  <si>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</si>
  <si>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</si>
  <si>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</si>
  <si>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</si>
  <si>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</si>
  <si>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</si>
  <si>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</si>
  <si>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</si>
  <si>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</si>
  <si>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</si>
  <si>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</si>
  <si>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</si>
  <si>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</si>
  <si>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</si>
  <si>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</si>
  <si>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</si>
  <si>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</si>
  <si>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</si>
  <si>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</si>
  <si>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</si>
  <si>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</si>
  <si>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</si>
  <si>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</si>
  <si>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</si>
  <si>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</si>
  <si>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</si>
  <si>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</si>
  <si>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</si>
  <si>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</si>
  <si>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</si>
  <si>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</si>
  <si>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</si>
  <si>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</si>
  <si>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</si>
  <si>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</si>
  <si>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</si>
  <si>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</si>
  <si>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</si>
  <si>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</si>
  <si>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</si>
  <si>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</si>
  <si>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</si>
  <si>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</si>
  <si>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</si>
  <si>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</si>
  <si>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</si>
  <si>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</si>
  <si>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</si>
  <si>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</si>
  <si>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</si>
  <si>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</si>
  <si>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</si>
  <si>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</si>
  <si>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</si>
  <si>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</si>
  <si>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</si>
  <si>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</si>
  <si>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</si>
  <si>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</si>
  <si>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</si>
  <si>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</si>
  <si>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</si>
  <si>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</si>
  <si>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</si>
  <si>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</si>
  <si>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</si>
  <si>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</si>
  <si>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</si>
  <si>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</si>
  <si>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</si>
  <si>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</si>
  <si>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</si>
  <si>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</si>
  <si>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</si>
  <si>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</si>
  <si>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</si>
  <si>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</si>
  <si>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</si>
  <si>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</si>
  <si>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</si>
  <si>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</si>
  <si>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</si>
  <si>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</si>
  <si>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</si>
  <si>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</si>
  <si>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</si>
  <si>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</si>
  <si>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</si>
  <si>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</si>
  <si>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</si>
  <si>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</si>
  <si>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</si>
  <si>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</si>
  <si>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</si>
  <si>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</si>
  <si>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</si>
  <si>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</si>
  <si>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</si>
  <si>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</si>
  <si>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</si>
  <si>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</si>
  <si>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</si>
  <si>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</si>
  <si>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</si>
  <si>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</si>
  <si>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</si>
  <si>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</si>
  <si>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</si>
  <si>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</si>
  <si>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</si>
  <si>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</si>
  <si>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</si>
  <si>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</si>
  <si>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</si>
  <si>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</si>
  <si>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</si>
  <si>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</si>
  <si>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</si>
  <si>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</si>
  <si>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</si>
  <si>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</si>
  <si>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</si>
  <si>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</si>
  <si>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</si>
  <si>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</si>
  <si>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</si>
  <si>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</si>
  <si>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</si>
  <si>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</si>
  <si>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</si>
  <si>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</si>
  <si>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</si>
  <si>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</si>
  <si>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</si>
  <si>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</si>
  <si>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</si>
  <si>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</si>
  <si>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</si>
  <si>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</si>
  <si>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</si>
  <si>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</si>
  <si>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</si>
  <si>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</si>
  <si>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</si>
  <si>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</si>
  <si>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</si>
  <si>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</si>
  <si>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</si>
  <si>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</si>
  <si>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</si>
  <si>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</si>
  <si>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</si>
  <si>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</si>
  <si>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</si>
  <si>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</si>
  <si>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</si>
  <si>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</si>
  <si>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</si>
  <si>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</si>
  <si>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</si>
  <si>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</si>
  <si>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</si>
  <si>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</si>
  <si>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</si>
  <si>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</si>
  <si>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</si>
  <si>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</si>
  <si>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</si>
  <si>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</si>
  <si>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</si>
  <si>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</si>
  <si>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</si>
  <si>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</si>
  <si>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</si>
  <si>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</si>
  <si>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</si>
  <si>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</si>
  <si>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</si>
  <si>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</si>
  <si>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</si>
  <si>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</si>
  <si>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</si>
  <si>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</si>
  <si>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</si>
  <si>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</si>
  <si>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</si>
  <si>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</si>
  <si>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</si>
  <si>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</si>
  <si>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</si>
  <si>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</si>
  <si>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</si>
  <si>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</si>
  <si>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</si>
  <si>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</si>
  <si>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</si>
  <si>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</si>
  <si>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</si>
  <si>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</si>
  <si>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</si>
  <si>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</si>
  <si>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</si>
  <si>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</si>
  <si>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</si>
  <si>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</si>
  <si>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</si>
  <si>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</si>
  <si>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</si>
  <si>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</si>
  <si>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</si>
  <si>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</si>
  <si>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</si>
  <si>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</si>
  <si>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</si>
  <si>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</si>
  <si>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</si>
  <si>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</si>
  <si>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</si>
  <si>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</si>
  <si>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</si>
  <si>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</si>
  <si>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</si>
  <si>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</si>
  <si>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</si>
  <si>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</si>
  <si>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</si>
  <si>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</si>
  <si>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</si>
  <si>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</si>
  <si>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</si>
  <si>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</si>
  <si>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</si>
  <si>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</si>
  <si>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</si>
  <si>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</si>
  <si>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</si>
  <si>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</si>
  <si>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</si>
  <si>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</si>
  <si>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</si>
  <si>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</si>
  <si>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</si>
  <si>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</si>
  <si>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</si>
  <si>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</si>
  <si>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</si>
  <si>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</si>
  <si>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</si>
  <si>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</si>
  <si>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</si>
  <si>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</si>
  <si>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</si>
  <si>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</si>
  <si>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</si>
  <si>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</si>
  <si>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</si>
  <si>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</si>
  <si>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</si>
  <si>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</si>
  <si>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</si>
  <si>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</si>
  <si>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</si>
  <si>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</si>
  <si>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</si>
  <si>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</si>
  <si>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</si>
  <si>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</si>
  <si>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</si>
  <si>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</si>
  <si>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</si>
  <si>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</si>
  <si>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</si>
  <si>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</si>
  <si>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</si>
  <si>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</si>
  <si>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</si>
  <si>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</si>
  <si>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</si>
  <si>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</si>
  <si>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</si>
  <si>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</si>
  <si>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</si>
  <si>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</si>
  <si>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</si>
  <si>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</si>
  <si>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</si>
  <si>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</si>
  <si>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</si>
  <si>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</si>
  <si>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</si>
  <si>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</si>
  <si>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</si>
  <si>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</si>
  <si>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</si>
  <si>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</si>
  <si>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</si>
  <si>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</si>
  <si>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</si>
  <si>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</si>
  <si>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</si>
  <si>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</si>
  <si>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</si>
  <si>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</si>
  <si>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</si>
  <si>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</si>
  <si>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</si>
  <si>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</si>
  <si>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</si>
  <si>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</si>
  <si>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</si>
  <si>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</si>
  <si>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</si>
  <si>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</si>
  <si>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</si>
  <si>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</si>
  <si>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</si>
  <si>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</si>
  <si>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</si>
  <si>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</si>
  <si>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</si>
  <si>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</si>
  <si>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</si>
  <si>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</si>
  <si>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</si>
  <si>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</si>
  <si>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</si>
  <si>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</si>
  <si>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</si>
  <si>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</si>
  <si>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</si>
  <si>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</si>
  <si>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</si>
  <si>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</si>
  <si>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</si>
  <si>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</si>
  <si>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</si>
  <si>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</si>
  <si>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</si>
  <si>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</si>
  <si>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</si>
  <si>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</si>
  <si>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</si>
  <si>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</si>
  <si>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</si>
  <si>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</si>
  <si>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</si>
  <si>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</si>
  <si>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</si>
  <si>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</si>
  <si>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</si>
  <si>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</si>
  <si>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</si>
  <si>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</si>
  <si>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</si>
  <si>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</si>
  <si>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</si>
  <si>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</si>
  <si>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</si>
  <si>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</si>
  <si>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</si>
  <si>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</si>
  <si>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</si>
  <si>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</si>
  <si>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</si>
  <si>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</si>
  <si>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</si>
  <si>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</si>
  <si>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</si>
  <si>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</si>
  <si>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</si>
  <si>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</si>
  <si>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</si>
  <si>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</si>
  <si>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</si>
  <si>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</si>
  <si>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</si>
  <si>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</si>
  <si>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</si>
  <si>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</si>
  <si>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</si>
  <si>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</si>
  <si>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</si>
  <si>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</si>
  <si>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</si>
  <si>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</si>
  <si>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</si>
  <si>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</si>
  <si>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</si>
  <si>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</si>
  <si>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</si>
  <si>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</si>
  <si>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</si>
  <si>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</si>
  <si>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</si>
  <si>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</si>
  <si>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</si>
  <si>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</si>
  <si>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</si>
  <si>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</si>
  <si>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</si>
  <si>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</si>
  <si>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</si>
  <si>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</si>
  <si>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</si>
  <si>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</si>
  <si>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</si>
  <si>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</si>
  <si>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</si>
  <si>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</si>
  <si>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</si>
  <si>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</si>
  <si>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</si>
  <si>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</si>
  <si>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</si>
  <si>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</si>
  <si>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</si>
  <si>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</si>
  <si>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</si>
  <si>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</si>
  <si>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</si>
  <si>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</si>
  <si>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</si>
  <si>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</si>
  <si>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</si>
  <si>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</si>
  <si>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</si>
  <si>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</si>
  <si>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</si>
  <si>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</si>
  <si>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</si>
  <si>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</si>
  <si>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</si>
  <si>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</si>
  <si>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</si>
  <si>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</si>
  <si>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</si>
  <si>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</si>
  <si>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</si>
  <si>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</si>
  <si>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</si>
  <si>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</si>
  <si>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</si>
  <si>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</si>
  <si>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</si>
  <si>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</si>
  <si>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</si>
  <si>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</si>
  <si>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</si>
  <si>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</si>
  <si>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</si>
  <si>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</si>
  <si>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</si>
  <si>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</si>
  <si>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</si>
  <si>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</si>
  <si>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</si>
  <si>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</si>
  <si>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</si>
  <si>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</si>
  <si>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</si>
  <si>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</si>
  <si>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</si>
  <si>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</si>
  <si>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</si>
  <si>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</si>
  <si>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</si>
  <si>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</si>
  <si>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</si>
  <si>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</si>
  <si>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</si>
  <si>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</si>
  <si>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</si>
  <si>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</si>
  <si>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</si>
  <si>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</si>
  <si>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</si>
  <si>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</si>
  <si>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</si>
  <si>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</si>
  <si>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</si>
  <si>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</si>
  <si>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</si>
  <si>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</si>
  <si>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</si>
  <si>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</si>
  <si>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</si>
  <si>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</si>
  <si>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</si>
  <si>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</si>
  <si>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</si>
  <si>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</si>
  <si>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</si>
  <si>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</si>
  <si>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</si>
  <si>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</si>
  <si>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</si>
  <si>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</si>
  <si>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</si>
  <si>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</si>
  <si>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</si>
  <si>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</si>
  <si>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</si>
  <si>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</si>
  <si>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</si>
  <si>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</si>
  <si>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</si>
  <si>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</si>
  <si>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</si>
  <si>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</si>
  <si>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</si>
  <si>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</si>
  <si>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</si>
  <si>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</si>
  <si>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</si>
  <si>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</si>
  <si>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</si>
  <si>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</si>
  <si>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</si>
  <si>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</si>
  <si>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</si>
  <si>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</si>
  <si>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</si>
  <si>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</si>
  <si>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</si>
  <si>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</si>
  <si>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</si>
  <si>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</si>
  <si>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</si>
  <si>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</si>
  <si>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</si>
  <si>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</si>
  <si>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</si>
  <si>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</si>
  <si>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</si>
  <si>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</si>
  <si>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</si>
  <si>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</si>
  <si>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</si>
  <si>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</si>
  <si>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</si>
  <si>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</si>
  <si>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</si>
  <si>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</si>
  <si>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</si>
  <si>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</si>
  <si>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</si>
  <si>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</si>
  <si>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</si>
  <si>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</si>
  <si>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</si>
  <si>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</si>
  <si>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</si>
  <si>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</si>
  <si>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</si>
  <si>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</si>
  <si>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</si>
  <si>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</si>
  <si>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</si>
  <si>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</si>
  <si>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</si>
  <si>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</si>
  <si>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</si>
  <si>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</si>
  <si>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</si>
  <si>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</si>
  <si>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</si>
  <si>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</si>
  <si>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</si>
  <si>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</si>
  <si>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</si>
  <si>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</si>
  <si>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</si>
  <si>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</si>
  <si>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</si>
  <si>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</si>
  <si>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</si>
  <si>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</si>
  <si>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</si>
  <si>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</si>
  <si>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</si>
  <si>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</si>
  <si>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</si>
  <si>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</si>
  <si>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</si>
  <si>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</si>
  <si>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</si>
  <si>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</si>
  <si>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</si>
  <si>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</si>
  <si>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</si>
  <si>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</si>
  <si>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</si>
  <si>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</si>
  <si>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</si>
  <si>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</si>
  <si>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</si>
  <si>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</si>
  <si>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</si>
  <si>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</si>
  <si>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</si>
  <si>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</si>
  <si>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</si>
  <si>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</si>
  <si>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</si>
  <si>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</si>
  <si>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</si>
  <si>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</si>
  <si>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</si>
  <si>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</si>
  <si>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</si>
  <si>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</si>
  <si>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</si>
  <si>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</si>
  <si>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</si>
  <si>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</si>
  <si>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</si>
  <si>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</si>
  <si>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</si>
  <si>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</si>
  <si>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</si>
  <si>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</si>
  <si>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</si>
  <si>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</si>
  <si>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</si>
  <si>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</si>
  <si>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</si>
  <si>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</si>
  <si>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</si>
  <si>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</si>
  <si>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</si>
  <si>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</si>
  <si>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</si>
  <si>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</si>
  <si>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</si>
  <si>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</si>
  <si>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</si>
  <si>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</si>
  <si>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</si>
  <si>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</si>
  <si>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</si>
  <si>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</si>
  <si>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</si>
  <si>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</si>
  <si>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</si>
  <si>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</si>
  <si>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</si>
  <si>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</si>
  <si>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</si>
  <si>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</si>
  <si>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</si>
  <si>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</si>
  <si>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</si>
  <si>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</si>
  <si>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</si>
  <si>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</si>
  <si>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</si>
  <si>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</si>
  <si>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</si>
  <si>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</si>
  <si>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</si>
  <si>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</si>
  <si>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</si>
  <si>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</si>
  <si>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</si>
  <si>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</si>
  <si>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</si>
  <si>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</si>
  <si>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</si>
  <si>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</si>
  <si>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</si>
  <si>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</si>
  <si>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</si>
  <si>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</si>
  <si>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</si>
  <si>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</si>
  <si>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</si>
  <si>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</si>
  <si>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</si>
  <si>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</si>
  <si>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</si>
  <si>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</si>
  <si>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</si>
  <si>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</si>
  <si>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</si>
  <si>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</si>
  <si>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</si>
  <si>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</si>
  <si>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</si>
  <si>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</si>
  <si>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</si>
  <si>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</si>
  <si>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</si>
  <si>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</si>
  <si>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</si>
  <si>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</si>
  <si>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</si>
  <si>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</si>
  <si>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</si>
  <si>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</si>
  <si>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</si>
  <si>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</si>
  <si>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</si>
  <si>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</si>
  <si>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</si>
  <si>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</si>
  <si>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</si>
  <si>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</si>
  <si>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</si>
  <si>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</si>
  <si>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</si>
  <si>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</si>
  <si>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</si>
  <si>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</si>
  <si>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</si>
  <si>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</si>
  <si>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</si>
  <si>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</si>
  <si>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</si>
  <si>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</si>
  <si>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</si>
  <si>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</si>
  <si>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</si>
  <si>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</si>
  <si>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</si>
  <si>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</si>
  <si>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</si>
  <si>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</si>
  <si>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</si>
  <si>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</si>
  <si>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</si>
  <si>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</si>
  <si>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</si>
  <si>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</si>
  <si>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</si>
  <si>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</si>
  <si>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</si>
  <si>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</si>
  <si>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</si>
  <si>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</si>
  <si>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</si>
  <si>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</si>
  <si>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</si>
  <si>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</si>
  <si>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</si>
  <si>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</si>
  <si>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</si>
  <si>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</si>
  <si>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</si>
  <si>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</si>
  <si>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</si>
  <si>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</si>
  <si>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</si>
  <si>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</si>
  <si>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</si>
  <si>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</si>
  <si>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</si>
  <si>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</si>
  <si>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</si>
  <si>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</si>
  <si>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</si>
  <si>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</si>
  <si>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</si>
  <si>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</si>
  <si>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</si>
  <si>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</si>
  <si>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</si>
  <si>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</si>
  <si>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</si>
  <si>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</si>
  <si>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</si>
  <si>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</si>
  <si>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</si>
  <si>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</si>
  <si>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</si>
  <si>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</si>
  <si>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</si>
  <si>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</si>
  <si>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</si>
  <si>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</si>
  <si>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</si>
  <si>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</si>
  <si>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</si>
  <si>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</si>
  <si>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</si>
  <si>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</si>
  <si>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</si>
  <si>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</si>
  <si>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</si>
  <si>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</si>
  <si>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</si>
  <si>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</si>
  <si>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</si>
  <si>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</si>
  <si>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</si>
  <si>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</si>
  <si>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</si>
  <si>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</si>
  <si>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</si>
  <si>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</si>
  <si>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</si>
  <si>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</si>
  <si>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</si>
  <si>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</si>
  <si>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</si>
  <si>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</si>
  <si>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</si>
  <si>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</si>
  <si>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</si>
  <si>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</si>
  <si>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</si>
  <si>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</si>
  <si>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</si>
  <si>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</si>
  <si>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</si>
  <si>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</si>
  <si>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</si>
  <si>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</si>
  <si>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</si>
  <si>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</si>
  <si>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</si>
  <si>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</si>
  <si>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</si>
  <si>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</si>
  <si>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</si>
  <si>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</si>
  <si>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</si>
  <si>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</si>
  <si>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</si>
  <si>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</si>
  <si>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</si>
  <si>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</si>
  <si>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</si>
  <si>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</si>
  <si>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</si>
  <si>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</si>
  <si>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</si>
  <si>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</si>
  <si>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</si>
  <si>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</si>
  <si>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</si>
  <si>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</si>
  <si>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</si>
  <si>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</si>
  <si>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</si>
  <si>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</si>
  <si>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</si>
  <si>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</si>
  <si>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</si>
  <si>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</si>
  <si>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</si>
  <si>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</si>
  <si>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</si>
  <si>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</si>
  <si>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</si>
  <si>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</si>
  <si>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</si>
  <si>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</si>
  <si>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</si>
  <si>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</si>
  <si>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</si>
  <si>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</si>
  <si>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</si>
  <si>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</si>
  <si>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</si>
  <si>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</si>
  <si>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</si>
  <si>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</si>
  <si>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</si>
  <si>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</si>
  <si>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</si>
  <si>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</si>
  <si>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</si>
  <si>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</si>
  <si>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</si>
  <si>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</si>
  <si>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</si>
  <si>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</si>
  <si>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</si>
  <si>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</si>
  <si>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</si>
  <si>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</si>
  <si>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</si>
  <si>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</si>
  <si>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</si>
  <si>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</si>
  <si>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</si>
  <si>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</si>
  <si>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</si>
  <si>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</si>
  <si>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</si>
  <si>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</si>
  <si>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</si>
  <si>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</si>
  <si>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</si>
  <si>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</si>
  <si>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</si>
  <si>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</si>
  <si>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</si>
  <si>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</si>
  <si>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</si>
  <si>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</si>
  <si>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</si>
  <si>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</si>
  <si>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</si>
  <si>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</si>
  <si>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</si>
  <si>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</si>
  <si>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</si>
  <si>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</si>
  <si>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</si>
  <si>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</si>
  <si>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</si>
  <si>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</si>
  <si>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</si>
  <si>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</si>
  <si>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</si>
  <si>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</si>
  <si>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</si>
  <si>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</si>
  <si>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</si>
  <si>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</si>
  <si>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</si>
  <si>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</si>
  <si>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</si>
  <si>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</si>
  <si>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</si>
  <si>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</si>
  <si>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</si>
  <si>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</si>
  <si>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</si>
  <si>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</si>
  <si>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</si>
  <si>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</si>
  <si>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</si>
  <si>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</si>
  <si>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</si>
  <si>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</si>
  <si>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</si>
  <si>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</si>
  <si>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</si>
  <si>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</si>
  <si>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</si>
  <si>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</si>
  <si>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</si>
  <si>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</si>
  <si>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</si>
  <si>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</si>
  <si>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</si>
  <si>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</si>
  <si>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</si>
  <si>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</si>
  <si>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</si>
  <si>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</si>
  <si>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</si>
  <si>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</si>
  <si>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</si>
  <si>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</si>
  <si>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</si>
  <si>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</si>
  <si>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</si>
  <si>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</si>
  <si>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</si>
  <si>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</si>
  <si>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</si>
  <si>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</si>
  <si>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</si>
  <si>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</si>
  <si>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</si>
  <si>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</si>
  <si>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</si>
  <si>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</si>
  <si>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</si>
  <si>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</si>
  <si>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</si>
  <si>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</si>
  <si>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</si>
  <si>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</si>
  <si>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</si>
  <si>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</si>
  <si>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</si>
  <si>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</si>
  <si>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</si>
  <si>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</si>
  <si>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</si>
  <si>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</si>
  <si>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</si>
  <si>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</si>
  <si>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</si>
  <si>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</si>
  <si>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</si>
  <si>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</si>
  <si>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</si>
  <si>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</si>
  <si>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</si>
  <si>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</si>
  <si>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</si>
  <si>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</si>
  <si>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</si>
  <si>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</si>
  <si>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</si>
  <si>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</si>
  <si>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</si>
  <si>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</si>
  <si>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</si>
  <si>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</si>
  <si>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</si>
  <si>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</si>
  <si>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</si>
  <si>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</si>
  <si>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</si>
  <si>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</si>
  <si>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</si>
  <si>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</si>
  <si>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</si>
  <si>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</si>
  <si>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</si>
  <si>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</si>
  <si>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</si>
  <si>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</si>
  <si>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</si>
  <si>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</si>
  <si>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</si>
  <si>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</si>
  <si>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</si>
  <si>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</si>
  <si>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</si>
  <si>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</si>
  <si>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</si>
  <si>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</si>
  <si>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</si>
  <si>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</si>
  <si>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</si>
  <si>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</si>
  <si>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</si>
  <si>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</si>
  <si>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</si>
  <si>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</si>
  <si>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</si>
  <si>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</si>
  <si>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</si>
  <si>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</si>
  <si>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</si>
  <si>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</si>
  <si>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</si>
  <si>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</si>
  <si>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</si>
  <si>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</si>
  <si>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</si>
  <si>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</si>
  <si>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</si>
  <si>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</si>
  <si>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</si>
  <si>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</si>
  <si>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</si>
  <si>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</si>
  <si>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</si>
  <si>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</si>
  <si>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</si>
  <si>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</si>
  <si>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</si>
  <si>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</si>
  <si>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</si>
  <si>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</si>
  <si>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</si>
  <si>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</si>
  <si>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</si>
  <si>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</si>
  <si>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</si>
  <si>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</si>
  <si>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</si>
  <si>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</si>
  <si>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</si>
  <si>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</si>
  <si>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</si>
  <si>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</si>
  <si>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</si>
  <si>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</si>
  <si>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</si>
  <si>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</si>
  <si>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</si>
  <si>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</si>
  <si>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</si>
  <si>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</si>
  <si>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</si>
  <si>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</si>
  <si>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</si>
  <si>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</si>
  <si>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</si>
  <si>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</si>
  <si>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</si>
  <si>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</si>
  <si>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</si>
  <si>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</si>
  <si>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</si>
  <si>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</si>
  <si>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</si>
  <si>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</si>
  <si>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</si>
  <si>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</si>
  <si>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</si>
  <si>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</si>
  <si>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</si>
  <si>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</si>
  <si>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</si>
  <si>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</si>
  <si>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</si>
  <si>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</si>
  <si>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</si>
  <si>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</si>
  <si>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</si>
  <si>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</si>
  <si>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</si>
  <si>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</si>
  <si>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</si>
  <si>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</si>
  <si>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</si>
  <si>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</si>
  <si>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</si>
  <si>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</si>
  <si>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</si>
  <si>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</si>
  <si>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</si>
  <si>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</si>
  <si>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</si>
  <si>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</si>
  <si>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</si>
  <si>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</si>
  <si>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</si>
  <si>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</si>
  <si>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</si>
  <si>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</si>
  <si>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</si>
  <si>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</si>
  <si>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</si>
  <si>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</si>
  <si>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</si>
  <si>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</si>
  <si>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</si>
  <si>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</si>
  <si>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</si>
  <si>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</si>
  <si>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</si>
  <si>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</si>
  <si>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</si>
  <si>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</si>
  <si>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</si>
  <si>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</si>
  <si>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</si>
  <si>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</si>
  <si>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</si>
  <si>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</si>
  <si>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</si>
  <si>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</si>
  <si>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</si>
  <si>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</si>
  <si>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</si>
  <si>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</si>
  <si>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</si>
  <si>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</si>
  <si>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</si>
  <si>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</si>
  <si>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</si>
  <si>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</si>
  <si>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</si>
  <si>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</si>
  <si>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</si>
  <si>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</si>
  <si>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</si>
  <si>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</si>
  <si>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</si>
  <si>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</si>
  <si>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</si>
  <si>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</si>
  <si>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</si>
  <si>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</si>
  <si>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</si>
  <si>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</si>
  <si>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</si>
  <si>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</si>
  <si>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</si>
  <si>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</si>
  <si>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</si>
  <si>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</si>
  <si>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</si>
  <si>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</si>
  <si>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</si>
  <si>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</si>
  <si>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</si>
  <si>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</si>
  <si>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</si>
  <si>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</si>
  <si>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</si>
  <si>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</si>
  <si>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</si>
  <si>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</si>
  <si>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</si>
  <si>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</si>
  <si>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</si>
  <si>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</si>
  <si>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</si>
  <si>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</si>
  <si>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</si>
  <si>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</si>
  <si>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</si>
  <si>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</si>
  <si>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</si>
  <si>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</si>
  <si>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</si>
  <si>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</si>
  <si>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</si>
  <si>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</si>
  <si>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</si>
  <si>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</si>
  <si>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</si>
  <si>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</si>
  <si>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</si>
  <si>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</si>
  <si>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</si>
  <si>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</si>
  <si>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</si>
  <si>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</si>
  <si>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</si>
  <si>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</si>
  <si>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</si>
  <si>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</si>
  <si>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</si>
  <si>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</si>
  <si>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</si>
  <si>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</si>
  <si>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</si>
  <si>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</si>
  <si>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</si>
  <si>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</si>
  <si>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</si>
  <si>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</si>
  <si>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</si>
  <si>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</si>
  <si>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</si>
  <si>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</si>
  <si>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</si>
  <si>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</si>
  <si>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</si>
  <si>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</si>
  <si>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</si>
  <si>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</si>
  <si>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</si>
  <si>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</si>
  <si>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</si>
  <si>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</si>
  <si>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</si>
  <si>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</si>
  <si>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</si>
  <si>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</si>
  <si>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</si>
  <si>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</si>
  <si>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</si>
  <si>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</si>
  <si>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</si>
  <si>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</si>
  <si>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</si>
  <si>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</si>
  <si>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</si>
  <si>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</si>
  <si>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</si>
  <si>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</si>
  <si>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</si>
  <si>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</si>
  <si>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</si>
  <si>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</si>
  <si>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</si>
  <si>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</si>
  <si>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</si>
  <si>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</si>
  <si>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</si>
  <si>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</si>
  <si>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</si>
  <si>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</si>
  <si>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</si>
  <si>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</si>
  <si>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</si>
  <si>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</si>
  <si>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</si>
  <si>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</si>
  <si>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</si>
  <si>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</si>
  <si>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</si>
  <si>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</si>
  <si>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</si>
  <si>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</si>
  <si>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</si>
  <si>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</si>
  <si>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</si>
  <si>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</si>
  <si>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</si>
  <si>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</si>
  <si>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</si>
  <si>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</si>
  <si>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</si>
  <si>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</si>
  <si>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</si>
  <si>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</si>
  <si>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</si>
  <si>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</si>
  <si>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</si>
  <si>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</si>
  <si>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</si>
  <si>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</si>
  <si>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</si>
  <si>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</si>
  <si>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</si>
  <si>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</si>
  <si>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</si>
  <si>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</si>
  <si>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</si>
  <si>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</si>
  <si>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</si>
  <si>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</si>
  <si>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</si>
  <si>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</si>
  <si>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</si>
  <si>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</si>
  <si>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</si>
  <si>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</si>
  <si>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</si>
  <si>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</si>
  <si>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</si>
  <si>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</si>
  <si>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</si>
  <si>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</si>
  <si>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</si>
  <si>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</si>
  <si>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</si>
  <si>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</si>
  <si>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</si>
  <si>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</si>
  <si>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</si>
  <si>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</si>
  <si>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</si>
  <si>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</si>
  <si>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</si>
  <si>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</si>
  <si>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</si>
  <si>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</si>
  <si>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</si>
  <si>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</si>
  <si>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</si>
  <si>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</si>
  <si>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</si>
  <si>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</si>
  <si>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</si>
  <si>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</si>
  <si>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</si>
  <si>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</si>
  <si>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</si>
  <si>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</si>
  <si>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</si>
  <si>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</si>
  <si>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</si>
  <si>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</si>
  <si>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</si>
  <si>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</si>
  <si>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</si>
  <si>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</si>
  <si>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</si>
  <si>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</si>
  <si>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</si>
  <si>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</si>
  <si>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</si>
  <si>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</si>
  <si>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</si>
  <si>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</si>
  <si>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</si>
  <si>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</si>
  <si>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</si>
  <si>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</si>
  <si>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</si>
  <si>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</si>
  <si>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</si>
  <si>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</si>
  <si>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</si>
  <si>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</si>
  <si>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</si>
  <si>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</si>
  <si>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</si>
  <si>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</si>
  <si>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</si>
  <si>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</si>
  <si>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</si>
  <si>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</si>
  <si>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</si>
  <si>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</si>
  <si>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</si>
  <si>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</si>
  <si>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</si>
  <si>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</si>
  <si>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</si>
  <si>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</si>
  <si>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</si>
  <si>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</si>
  <si>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</si>
  <si>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</si>
  <si>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</si>
  <si>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</si>
  <si>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</si>
  <si>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</si>
  <si>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</si>
  <si>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</si>
  <si>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</si>
  <si>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</si>
  <si>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</si>
  <si>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</si>
  <si>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</si>
  <si>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</si>
  <si>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</si>
  <si>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</si>
  <si>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</si>
  <si>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</si>
  <si>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</si>
  <si>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</si>
  <si>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</si>
  <si>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</si>
  <si>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</si>
  <si>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</si>
  <si>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</si>
  <si>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</si>
  <si>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</si>
  <si>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</si>
  <si>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</si>
  <si>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</si>
  <si>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</si>
  <si>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</si>
  <si>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</si>
  <si>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</si>
  <si>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</si>
  <si>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</si>
  <si>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</si>
  <si>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</si>
  <si>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</si>
  <si>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</si>
  <si>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</si>
  <si>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</si>
  <si>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</si>
  <si>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</si>
  <si>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</si>
  <si>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</si>
  <si>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</si>
  <si>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</si>
  <si>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</si>
  <si>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</si>
  <si>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</si>
  <si>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</si>
  <si>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</si>
  <si>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</si>
  <si>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</si>
  <si>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</si>
  <si>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</si>
  <si>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</si>
  <si>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</si>
  <si>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</si>
  <si>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</si>
  <si>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</si>
  <si>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</si>
  <si>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</si>
  <si>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</si>
  <si>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</si>
  <si>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</si>
  <si>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</si>
  <si>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</si>
  <si>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</si>
  <si>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</si>
  <si>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</si>
  <si>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</si>
  <si>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</si>
  <si>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</si>
  <si>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</si>
  <si>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</si>
  <si>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</si>
  <si>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</si>
  <si>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</si>
  <si>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</si>
  <si>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</si>
  <si>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</si>
  <si>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</si>
  <si>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</si>
  <si>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</si>
  <si>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</si>
  <si>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</si>
  <si>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</si>
  <si>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</si>
  <si>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</si>
  <si>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</si>
  <si>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</si>
  <si>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</si>
  <si>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</si>
  <si>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</si>
  <si>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</si>
  <si>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</si>
  <si>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</si>
  <si>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</si>
  <si>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</si>
  <si>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</si>
  <si>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</si>
  <si>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</si>
  <si>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</si>
  <si>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</si>
  <si>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</si>
  <si>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</si>
  <si>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</si>
  <si>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</si>
  <si>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</si>
  <si>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</si>
  <si>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</si>
  <si>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</si>
  <si>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</si>
  <si>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</si>
  <si>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</si>
  <si>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</si>
  <si>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</si>
  <si>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</si>
  <si>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</si>
  <si>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</si>
  <si>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</si>
  <si>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</si>
  <si>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</si>
  <si>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</si>
  <si>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</si>
  <si>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</si>
  <si>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</si>
  <si>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</si>
  <si>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</si>
  <si>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</si>
  <si>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</si>
  <si>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</si>
  <si>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</si>
  <si>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</si>
  <si>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</si>
  <si>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</si>
  <si>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</si>
  <si>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</si>
  <si>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</si>
  <si>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</si>
  <si>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</si>
  <si>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</si>
  <si>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</si>
  <si>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</si>
  <si>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</si>
  <si>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</si>
  <si>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</si>
  <si>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</si>
  <si>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</si>
  <si>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</si>
  <si>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</si>
  <si>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</si>
  <si>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</si>
  <si>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</si>
  <si>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</si>
  <si>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</si>
  <si>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</si>
  <si>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</si>
  <si>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</si>
  <si>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</si>
  <si>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</si>
  <si>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</si>
  <si>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</si>
  <si>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</si>
  <si>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</si>
  <si>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</si>
  <si>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</si>
  <si>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</si>
  <si>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</si>
  <si>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</si>
  <si>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</si>
  <si>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</si>
  <si>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</si>
  <si>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</si>
  <si>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</si>
  <si>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</si>
  <si>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</si>
  <si>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</si>
  <si>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</si>
  <si>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</si>
  <si>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</si>
  <si>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</si>
  <si>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</si>
  <si>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</si>
  <si>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</si>
  <si>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</si>
  <si>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</si>
  <si>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</si>
  <si>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</si>
  <si>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</si>
  <si>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</si>
  <si>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</si>
  <si>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</si>
  <si>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</si>
  <si>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</si>
  <si>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</si>
  <si>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</si>
  <si>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</si>
  <si>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</si>
  <si>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</si>
  <si>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</si>
  <si>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</si>
  <si>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</si>
  <si>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</si>
  <si>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</si>
  <si>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</si>
  <si>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</si>
  <si>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</si>
  <si>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</si>
  <si>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</si>
  <si>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</si>
  <si>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</si>
  <si>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</si>
  <si>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</si>
  <si>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</si>
  <si>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</si>
  <si>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</si>
  <si>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</si>
  <si>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</si>
  <si>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</si>
  <si>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</si>
  <si>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</si>
  <si>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</si>
  <si>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</si>
  <si>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</si>
  <si>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</si>
  <si>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</si>
  <si>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</si>
  <si>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</si>
  <si>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</si>
  <si>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</si>
  <si>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</si>
  <si>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</si>
  <si>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</si>
  <si>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</si>
  <si>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</si>
  <si>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</si>
  <si>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</si>
  <si>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</si>
  <si>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</si>
  <si>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</si>
  <si>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</si>
  <si>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</si>
  <si>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</si>
  <si>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</si>
  <si>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</si>
  <si>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</si>
  <si>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</si>
  <si>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</si>
  <si>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</si>
  <si>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</si>
  <si>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</si>
  <si>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</si>
  <si>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</si>
  <si>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</si>
  <si>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</si>
  <si>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</si>
  <si>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</si>
  <si>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</si>
  <si>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</si>
  <si>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</si>
  <si>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</si>
  <si>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</si>
  <si>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</si>
  <si>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</si>
  <si>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</si>
  <si>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</si>
  <si>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</si>
  <si>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</si>
  <si>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</si>
  <si>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</si>
  <si>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</si>
  <si>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</si>
  <si>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</si>
  <si>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</si>
  <si>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</si>
  <si>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</si>
  <si>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</si>
  <si>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</si>
  <si>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</si>
  <si>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</si>
  <si>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</si>
  <si>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</si>
  <si>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</si>
  <si>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</si>
  <si>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</si>
  <si>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</si>
  <si>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</si>
  <si>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</si>
  <si>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</si>
  <si>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</si>
  <si>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</si>
  <si>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</si>
  <si>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</si>
  <si>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</si>
  <si>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</si>
  <si>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</si>
  <si>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</si>
  <si>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</si>
  <si>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</si>
  <si>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</si>
  <si>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</si>
  <si>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</si>
  <si>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</si>
  <si>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</si>
  <si>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</si>
  <si>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</si>
  <si>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</si>
  <si>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</si>
  <si>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</si>
  <si>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</si>
  <si>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</si>
  <si>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</si>
  <si>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</si>
  <si>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</si>
  <si>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</si>
  <si>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</si>
  <si>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</si>
  <si>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</si>
  <si>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</si>
  <si>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</si>
  <si>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</si>
  <si>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</si>
  <si>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</si>
  <si>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</si>
  <si>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</si>
  <si>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</si>
  <si>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</si>
  <si>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</si>
  <si>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</si>
  <si>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</si>
  <si>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</si>
  <si>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</si>
  <si>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</si>
  <si>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</si>
  <si>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</si>
  <si>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</si>
  <si>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</si>
  <si>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</si>
  <si>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</si>
  <si>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</si>
  <si>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</si>
  <si>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</si>
  <si>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</si>
  <si>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</si>
  <si>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</si>
  <si>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</si>
  <si>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</si>
  <si>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</si>
  <si>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</si>
  <si>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</si>
  <si>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</si>
  <si>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</si>
  <si>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</si>
  <si>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</si>
  <si>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</si>
  <si>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</si>
  <si>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</si>
  <si>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</si>
  <si>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</si>
  <si>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</si>
  <si>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</si>
  <si>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</si>
  <si>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</si>
  <si>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</si>
  <si>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</si>
  <si>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</si>
  <si>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</si>
  <si>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</si>
  <si>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</si>
  <si>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</si>
  <si>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</si>
  <si>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</si>
  <si>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</si>
  <si>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</si>
  <si>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</si>
  <si>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</si>
  <si>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</si>
  <si>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</si>
  <si>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</si>
  <si>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</si>
  <si>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</si>
  <si>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</si>
  <si>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</si>
  <si>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</si>
  <si>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</si>
  <si>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</si>
  <si>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</si>
  <si>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</si>
  <si>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</si>
  <si>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</si>
  <si>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</si>
  <si>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</si>
  <si>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</si>
  <si>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</si>
  <si>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</si>
  <si>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</si>
  <si>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</si>
  <si>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</si>
  <si>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</si>
  <si>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</si>
  <si>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</si>
  <si>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</si>
  <si>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</si>
  <si>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</si>
  <si>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</si>
  <si>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</si>
  <si>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</si>
  <si>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</si>
  <si>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</si>
  <si>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</si>
  <si>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</si>
  <si>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</si>
  <si>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</si>
  <si>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</si>
  <si>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</si>
  <si>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</si>
  <si>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</si>
  <si>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</si>
  <si>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</si>
  <si>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</si>
  <si>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</si>
  <si>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</si>
  <si>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</si>
  <si>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</si>
  <si>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</si>
  <si>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</si>
  <si>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</si>
  <si>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</si>
  <si>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</si>
  <si>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</si>
  <si>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</si>
  <si>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</si>
  <si>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</si>
  <si>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</si>
  <si>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</si>
  <si>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</si>
  <si>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</si>
  <si>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</si>
  <si>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</si>
  <si>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</si>
  <si>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</si>
  <si>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</si>
  <si>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</si>
  <si>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</si>
  <si>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</si>
  <si>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</si>
  <si>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</si>
  <si>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</si>
  <si>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</si>
  <si>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</si>
  <si>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</si>
  <si>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</si>
  <si>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</si>
  <si>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</si>
  <si>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</si>
  <si>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</si>
  <si>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</si>
  <si>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</si>
  <si>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</si>
  <si>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</si>
  <si>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</si>
  <si>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</si>
  <si>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</si>
  <si>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</si>
  <si>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</si>
  <si>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</si>
  <si>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</si>
  <si>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</si>
  <si>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</si>
  <si>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</si>
  <si>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</si>
  <si>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</si>
  <si>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</si>
  <si>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</si>
  <si>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</si>
  <si>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</si>
  <si>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</si>
  <si>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</si>
  <si>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</si>
  <si>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</si>
  <si>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</si>
  <si>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</si>
  <si>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</si>
  <si>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</si>
  <si>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</si>
  <si>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</si>
  <si>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</si>
  <si>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</si>
  <si>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</si>
  <si>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</si>
  <si>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</si>
  <si>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</si>
  <si>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</si>
  <si>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</si>
  <si>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</si>
  <si>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</si>
  <si>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</si>
  <si>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</si>
  <si>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</si>
  <si>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</si>
  <si>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</si>
  <si>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</si>
  <si>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</si>
  <si>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</si>
  <si>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</si>
  <si>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</si>
  <si>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</si>
  <si>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</si>
  <si>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</si>
  <si>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</si>
  <si>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</si>
  <si>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</si>
  <si>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</si>
  <si>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</si>
  <si>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</si>
  <si>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</si>
  <si>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</si>
  <si>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</si>
  <si>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</si>
  <si>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</si>
  <si>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</si>
  <si>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</si>
  <si>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</si>
  <si>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</si>
  <si>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</si>
  <si>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</si>
  <si>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</si>
  <si>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</si>
  <si>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</si>
  <si>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</si>
  <si>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</si>
  <si>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</si>
  <si>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</si>
  <si>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</si>
  <si>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</si>
  <si>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</si>
  <si>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</si>
  <si>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</si>
  <si>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</si>
  <si>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</si>
  <si>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</si>
  <si>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</si>
  <si>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</si>
  <si>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</si>
  <si>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</si>
  <si>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</si>
  <si>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</si>
  <si>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</si>
  <si>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</si>
  <si>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</si>
  <si>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</si>
  <si>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</si>
  <si>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</si>
  <si>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</si>
  <si>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</si>
  <si>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</si>
  <si>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</si>
  <si>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</si>
  <si>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</si>
  <si>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</si>
  <si>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</si>
  <si>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</si>
  <si>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</si>
  <si>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</si>
  <si>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</si>
  <si>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</si>
  <si>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</si>
  <si>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</si>
  <si>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</si>
  <si>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</si>
  <si>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</si>
  <si>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</si>
  <si>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</si>
  <si>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</si>
  <si>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</si>
  <si>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</si>
  <si>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</si>
  <si>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</si>
  <si>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</si>
  <si>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</si>
  <si>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</si>
  <si>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</si>
  <si>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</si>
  <si>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</si>
  <si>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</si>
  <si>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</si>
  <si>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</si>
  <si>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</si>
  <si>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</si>
  <si>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</si>
  <si>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</si>
  <si>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</si>
  <si>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</si>
  <si>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</si>
  <si>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</si>
  <si>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</si>
  <si>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</si>
  <si>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</si>
  <si>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</si>
  <si>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</si>
  <si>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</si>
  <si>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</si>
  <si>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</si>
  <si>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</si>
  <si>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</si>
  <si>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</si>
  <si>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</si>
  <si>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</si>
  <si>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</si>
  <si>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</si>
  <si>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</si>
  <si>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</si>
  <si>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</si>
  <si>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</si>
  <si>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</si>
  <si>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</si>
  <si>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</si>
  <si>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</si>
  <si>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</si>
  <si>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</si>
  <si>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</si>
  <si>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</si>
  <si>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</si>
  <si>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</si>
  <si>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</si>
  <si>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</si>
  <si>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</si>
  <si>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</si>
  <si>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</si>
  <si>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</si>
  <si>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</si>
  <si>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</si>
  <si>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</si>
  <si>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</si>
  <si>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</si>
  <si>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</si>
  <si>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</si>
  <si>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</si>
  <si>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</si>
  <si>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</si>
  <si>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</si>
  <si>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</si>
  <si>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</si>
  <si>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</si>
  <si>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</si>
  <si>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</si>
  <si>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</si>
  <si>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</si>
  <si>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</si>
  <si>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</si>
  <si>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</si>
  <si>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</si>
  <si>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</si>
  <si>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</si>
  <si>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</si>
  <si>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</si>
  <si>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</si>
  <si>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</si>
  <si>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</si>
  <si>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</si>
  <si>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</si>
  <si>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</si>
  <si>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</si>
  <si>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</si>
  <si>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</si>
  <si>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</si>
  <si>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</si>
  <si>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</si>
  <si>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</si>
  <si>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</si>
  <si>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</si>
  <si>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</si>
  <si>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</si>
  <si>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</si>
  <si>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</si>
  <si>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</si>
  <si>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</si>
  <si>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</si>
  <si>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</si>
  <si>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</si>
  <si>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</si>
  <si>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</si>
  <si>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</si>
  <si>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</si>
  <si>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</si>
  <si>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</si>
  <si>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</si>
  <si>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</si>
  <si>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</si>
  <si>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</si>
  <si>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</si>
  <si>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</si>
  <si>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</si>
  <si>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</si>
  <si>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</si>
  <si>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</si>
  <si>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</si>
  <si>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</si>
  <si>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</si>
  <si>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</si>
  <si>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</si>
  <si>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</si>
  <si>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</si>
  <si>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</si>
  <si>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</si>
  <si>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</si>
  <si>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</si>
  <si>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</si>
  <si>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</si>
  <si>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</si>
  <si>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</si>
  <si>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</si>
  <si>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</si>
  <si>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</si>
  <si>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</si>
  <si>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</si>
  <si>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</si>
  <si>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</si>
  <si>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</si>
  <si>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</si>
  <si>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</si>
  <si>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</si>
  <si>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</si>
  <si>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</si>
  <si>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</si>
  <si>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</si>
  <si>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</si>
  <si>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</si>
  <si>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</si>
  <si>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</si>
  <si>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</si>
  <si>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</si>
  <si>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</si>
  <si>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</si>
  <si>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</si>
  <si>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</si>
  <si>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</si>
  <si>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</si>
  <si>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</si>
  <si>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</si>
  <si>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</si>
  <si>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</si>
  <si>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</si>
  <si>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</si>
  <si>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</si>
  <si>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</si>
  <si>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</si>
  <si>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</si>
  <si>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</si>
  <si>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</si>
  <si>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</si>
  <si>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</si>
  <si>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</si>
  <si>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</si>
  <si>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</si>
  <si>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</si>
  <si>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</si>
  <si>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</si>
  <si>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</si>
  <si>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</si>
  <si>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</si>
  <si>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</si>
  <si>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</si>
  <si>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</si>
  <si>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</si>
  <si>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</si>
  <si>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</si>
  <si>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</si>
  <si>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</si>
  <si>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</si>
  <si>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</si>
  <si>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</si>
  <si>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</si>
  <si>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</si>
  <si>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</si>
  <si>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</si>
  <si>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</si>
  <si>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</si>
  <si>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</si>
  <si>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</si>
  <si>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</si>
  <si>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</si>
  <si>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</si>
  <si>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</si>
  <si>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</si>
  <si>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</si>
  <si>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</si>
  <si>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</si>
  <si>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</si>
  <si>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</si>
  <si>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</si>
  <si>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</si>
  <si>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</si>
  <si>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</si>
  <si>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</si>
  <si>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</si>
  <si>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</si>
  <si>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</si>
  <si>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</si>
  <si>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</si>
  <si>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</si>
  <si>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</si>
  <si>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</si>
  <si>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</si>
  <si>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</si>
  <si>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</si>
  <si>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</si>
  <si>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</si>
  <si>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</si>
  <si>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</si>
  <si>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</si>
  <si>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</si>
  <si>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</si>
  <si>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</si>
  <si>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</si>
  <si>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</si>
  <si>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</si>
  <si>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</si>
  <si>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</si>
  <si>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</si>
  <si>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</si>
  <si>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</si>
  <si>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</si>
  <si>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</si>
  <si>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</si>
  <si>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</si>
  <si>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</si>
  <si>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</si>
  <si>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</si>
  <si>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</si>
  <si>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</si>
  <si>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</si>
  <si>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</si>
  <si>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</si>
  <si>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</si>
  <si>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</si>
  <si>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</si>
  <si>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</si>
  <si>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</si>
  <si>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</si>
  <si>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</si>
  <si>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</si>
  <si>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</si>
  <si>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</si>
  <si>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</si>
  <si>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</si>
  <si>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</si>
  <si>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</si>
  <si>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</si>
  <si>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</si>
  <si>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</si>
  <si>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</si>
  <si>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</si>
  <si>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</si>
  <si>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</si>
  <si>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</si>
  <si>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</si>
  <si>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</si>
  <si>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</si>
  <si>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</si>
  <si>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</si>
  <si>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</si>
  <si>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</si>
  <si>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</si>
  <si>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</si>
  <si>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</si>
  <si>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</si>
  <si>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</si>
  <si>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</si>
  <si>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</si>
  <si>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</si>
  <si>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</si>
  <si>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</si>
  <si>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</si>
  <si>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</si>
  <si>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</si>
  <si>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</si>
  <si>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</si>
  <si>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</si>
  <si>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</si>
  <si>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</si>
  <si>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</si>
  <si>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</si>
  <si>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</si>
  <si>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</si>
  <si>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</si>
  <si>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</si>
  <si>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</si>
  <si>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</si>
  <si>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</si>
  <si>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</si>
  <si>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</si>
  <si>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</si>
  <si>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</si>
  <si>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</si>
  <si>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</si>
  <si>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</si>
  <si>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</si>
  <si>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</si>
  <si>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</si>
  <si>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</si>
  <si>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</si>
  <si>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</si>
  <si>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</si>
  <si>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</si>
  <si>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</si>
  <si>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</si>
  <si>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</si>
  <si>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</si>
  <si>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</si>
  <si>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</si>
  <si>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</si>
  <si>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</si>
  <si>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</si>
  <si>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</si>
  <si>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</si>
  <si>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</si>
  <si>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</si>
  <si>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</si>
  <si>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</si>
  <si>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</si>
  <si>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</si>
  <si>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</si>
  <si>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</si>
  <si>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</si>
  <si>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</si>
  <si>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</si>
  <si>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</si>
  <si>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</si>
  <si>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</si>
  <si>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</si>
  <si>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</si>
  <si>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</si>
  <si>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</si>
  <si>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</si>
  <si>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</si>
  <si>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</si>
  <si>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</si>
  <si>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</si>
  <si>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</si>
  <si>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</si>
  <si>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</si>
  <si>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</si>
  <si>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</si>
  <si>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</si>
  <si>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</si>
  <si>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</si>
  <si>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</si>
  <si>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</si>
  <si>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</si>
  <si>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</si>
  <si>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</si>
  <si>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</si>
  <si>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</si>
  <si>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</si>
  <si>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</si>
  <si>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</si>
  <si>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</si>
  <si>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</si>
  <si>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</si>
  <si>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</si>
  <si>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</si>
  <si>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</si>
  <si>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</si>
  <si>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</si>
  <si>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</si>
  <si>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</si>
  <si>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</si>
  <si>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</si>
  <si>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</si>
  <si>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</si>
  <si>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</si>
  <si>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</si>
  <si>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</si>
  <si>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</si>
  <si>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</si>
  <si>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</si>
  <si>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</si>
  <si>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</si>
  <si>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</si>
  <si>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</si>
  <si>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</si>
  <si>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</si>
  <si>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</si>
  <si>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</si>
  <si>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</si>
  <si>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</si>
  <si>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</si>
  <si>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</si>
  <si>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</si>
  <si>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</si>
  <si>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</si>
  <si>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</si>
  <si>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</si>
  <si>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</si>
  <si>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</si>
  <si>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</si>
  <si>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</si>
  <si>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</si>
  <si>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</si>
  <si>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</si>
  <si>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</si>
  <si>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</si>
  <si>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</si>
  <si>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</si>
  <si>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</si>
  <si>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</si>
  <si>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</si>
  <si>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</si>
  <si>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</si>
  <si>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</si>
  <si>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</si>
  <si>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</si>
  <si>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</si>
  <si>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</si>
  <si>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</si>
  <si>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</si>
  <si>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</si>
  <si>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</si>
  <si>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</si>
  <si>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</si>
  <si>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</si>
  <si>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</si>
  <si>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</si>
  <si>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</si>
  <si>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</si>
  <si>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</si>
  <si>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</si>
  <si>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</si>
  <si>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</si>
  <si>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</si>
  <si>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</si>
  <si>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</si>
  <si>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</si>
  <si>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</si>
  <si>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</si>
  <si>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</si>
  <si>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</si>
  <si>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</si>
  <si>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</si>
  <si>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</si>
  <si>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</si>
  <si>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</si>
  <si>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</si>
  <si>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</si>
  <si>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</si>
  <si>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</si>
  <si>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</si>
  <si>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</si>
  <si>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</si>
  <si>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</si>
  <si>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</si>
  <si>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</si>
  <si>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</si>
  <si>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</si>
  <si>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</si>
  <si>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</si>
  <si>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</si>
  <si>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</si>
  <si>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</si>
  <si>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</si>
  <si>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</si>
  <si>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</si>
  <si>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</si>
  <si>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</si>
  <si>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</si>
  <si>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</si>
  <si>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</si>
  <si>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</si>
  <si>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</si>
  <si>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</si>
  <si>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</si>
  <si>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</si>
  <si>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</si>
  <si>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</si>
  <si>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</si>
  <si>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</si>
  <si>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</si>
  <si>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</si>
  <si>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</si>
  <si>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</si>
  <si>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</si>
  <si>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</si>
  <si>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</si>
  <si>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</si>
  <si>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</si>
  <si>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</si>
  <si>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</si>
  <si>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</si>
  <si>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</si>
  <si>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</si>
  <si>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</si>
  <si>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</si>
  <si>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</si>
  <si>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</si>
  <si>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</si>
  <si>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</si>
  <si>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</si>
  <si>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</si>
  <si>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</si>
  <si>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</si>
  <si>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</si>
  <si>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</si>
  <si>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</si>
  <si>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</si>
  <si>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</si>
  <si>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</si>
  <si>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</si>
  <si>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</si>
  <si>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</si>
  <si>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</si>
  <si>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</si>
  <si>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</si>
  <si>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</si>
  <si>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</si>
  <si>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</si>
  <si>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</si>
  <si>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</si>
  <si>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</si>
  <si>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</si>
  <si>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</si>
  <si>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</si>
  <si>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</si>
  <si>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</si>
  <si>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</si>
  <si>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</si>
  <si>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</si>
  <si>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</si>
  <si>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</si>
  <si>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</si>
  <si>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</si>
  <si>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</si>
  <si>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</si>
  <si>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</si>
  <si>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</si>
  <si>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</si>
  <si>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</si>
  <si>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</si>
  <si>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</si>
  <si>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</si>
  <si>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</si>
  <si>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</si>
  <si>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</si>
  <si>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</si>
  <si>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</si>
  <si>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</si>
  <si>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</si>
  <si>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</si>
  <si>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</si>
  <si>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</si>
  <si>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</si>
  <si>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</si>
  <si>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</si>
  <si>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</si>
  <si>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</si>
  <si>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</si>
  <si>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</si>
  <si>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</si>
  <si>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</si>
  <si>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</si>
  <si>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</si>
  <si>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</si>
  <si>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</si>
  <si>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</si>
  <si>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</si>
  <si>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</si>
  <si>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</si>
  <si>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</si>
  <si>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</si>
  <si>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</si>
  <si>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</si>
  <si>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</si>
  <si>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</si>
  <si>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</si>
  <si>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</si>
  <si>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</si>
  <si>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</si>
  <si>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</si>
  <si>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</si>
  <si>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</si>
  <si>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</si>
  <si>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</si>
  <si>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</si>
  <si>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</si>
  <si>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</si>
  <si>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</si>
  <si>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</si>
  <si>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</si>
  <si>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</si>
  <si>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</si>
  <si>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</si>
  <si>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</si>
  <si>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</si>
  <si>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</si>
  <si>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</si>
  <si>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</si>
  <si>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</si>
  <si>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</si>
  <si>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</si>
  <si>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</si>
  <si>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</si>
  <si>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</si>
  <si>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</si>
  <si>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</si>
  <si>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</si>
  <si>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</si>
  <si>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</si>
  <si>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</si>
  <si>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</si>
  <si>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</si>
  <si>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</si>
  <si>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</si>
  <si>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</si>
  <si>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</si>
  <si>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</si>
  <si>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</si>
  <si>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</si>
  <si>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</si>
  <si>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</si>
  <si>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</si>
  <si>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</si>
  <si>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</si>
  <si>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</si>
  <si>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</si>
  <si>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</si>
  <si>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</si>
  <si>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</si>
  <si>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</si>
  <si>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</si>
  <si>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</si>
  <si>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</si>
  <si>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</si>
  <si>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</si>
  <si>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</si>
  <si>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</si>
  <si>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</si>
  <si>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</si>
  <si>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</si>
  <si>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</si>
  <si>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</si>
  <si>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</si>
  <si>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</si>
  <si>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</si>
  <si>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</si>
  <si>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</si>
  <si>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</si>
  <si>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</si>
  <si>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</si>
  <si>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</si>
  <si>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</si>
  <si>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</si>
  <si>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</si>
  <si>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</si>
  <si>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</si>
  <si>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</si>
  <si>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</si>
  <si>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</si>
  <si>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</si>
  <si>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</si>
  <si>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</si>
  <si>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</si>
  <si>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</si>
  <si>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</si>
  <si>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</si>
  <si>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</si>
  <si>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</si>
  <si>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</si>
  <si>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</si>
  <si>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</si>
  <si>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</si>
  <si>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</si>
  <si>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</si>
  <si>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</si>
  <si>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</si>
  <si>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</si>
  <si>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</si>
  <si>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</si>
  <si>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</si>
  <si>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</si>
  <si>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</si>
  <si>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</si>
  <si>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</si>
  <si>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</si>
  <si>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</si>
  <si>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</si>
  <si>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</si>
  <si>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</si>
  <si>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</si>
  <si>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</si>
  <si>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</si>
  <si>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</si>
  <si>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</si>
  <si>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</si>
  <si>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</si>
  <si>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</si>
  <si>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</si>
  <si>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</si>
  <si>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</si>
  <si>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</si>
  <si>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</si>
  <si>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</si>
  <si>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</si>
  <si>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</si>
  <si>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</si>
  <si>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</si>
  <si>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</si>
  <si>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</si>
  <si>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</si>
  <si>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</si>
  <si>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</si>
  <si>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</si>
  <si>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</si>
  <si>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</si>
  <si>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</si>
  <si>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</si>
  <si>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</si>
  <si>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</si>
  <si>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</si>
  <si>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</si>
  <si>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</si>
  <si>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</si>
  <si>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</si>
  <si>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</si>
  <si>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</si>
  <si>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</si>
  <si>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</si>
  <si>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</si>
  <si>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</si>
  <si>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</si>
  <si>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</si>
  <si>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</si>
  <si>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</si>
  <si>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</si>
  <si>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</si>
  <si>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</si>
  <si>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</si>
  <si>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</si>
  <si>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</si>
  <si>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</si>
  <si>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</si>
  <si>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</si>
  <si>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</si>
  <si>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</si>
  <si>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</si>
  <si>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</si>
  <si>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</si>
  <si>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</si>
  <si>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</si>
  <si>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</si>
  <si>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</si>
  <si>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</si>
  <si>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</si>
  <si>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</si>
  <si>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</si>
  <si>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</si>
  <si>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</si>
  <si>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</si>
  <si>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</si>
  <si>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</si>
  <si>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</si>
  <si>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</si>
  <si>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</si>
  <si>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</si>
  <si>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</si>
  <si>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</si>
  <si>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</si>
  <si>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</si>
  <si>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</si>
  <si>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</si>
  <si>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</si>
  <si>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</si>
  <si>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</si>
  <si>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</si>
  <si>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</si>
  <si>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</si>
  <si>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</si>
  <si>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</si>
  <si>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</si>
  <si>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</si>
  <si>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</si>
  <si>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</si>
  <si>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</si>
  <si>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</si>
  <si>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</si>
  <si>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</si>
  <si>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</si>
  <si>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</si>
  <si>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</si>
  <si>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</si>
  <si>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</si>
  <si>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</si>
  <si>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</si>
  <si>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</si>
  <si>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</si>
  <si>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</si>
  <si>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</si>
  <si>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</si>
  <si>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</si>
  <si>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</si>
  <si>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</si>
  <si>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</si>
  <si>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</si>
  <si>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</si>
  <si>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</si>
  <si>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</si>
  <si>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</si>
  <si>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</si>
  <si>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</si>
  <si>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</si>
  <si>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</si>
  <si>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</si>
  <si>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</si>
  <si>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</si>
  <si>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</si>
  <si>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</si>
  <si>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</si>
  <si>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</si>
  <si>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</si>
  <si>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</si>
  <si>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</si>
  <si>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</si>
  <si>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</si>
  <si>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</si>
  <si>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</si>
  <si>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</si>
  <si>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</si>
  <si>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</si>
  <si>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</si>
  <si>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</si>
  <si>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</si>
  <si>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</si>
  <si>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</si>
  <si>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</si>
  <si>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</si>
  <si>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</si>
  <si>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</si>
  <si>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</si>
  <si>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</si>
  <si>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</si>
  <si>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</si>
  <si>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</si>
  <si>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</si>
  <si>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</si>
  <si>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</si>
  <si>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</si>
  <si>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</si>
  <si>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</si>
  <si>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</si>
  <si>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</si>
  <si>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</si>
  <si>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</si>
  <si>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</si>
  <si>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</si>
  <si>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</si>
  <si>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</si>
  <si>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</si>
  <si>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</si>
  <si>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</si>
  <si>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</si>
  <si>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</si>
  <si>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</si>
  <si>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</si>
  <si>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</si>
  <si>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</si>
  <si>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</si>
  <si>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</si>
  <si>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</si>
  <si>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</si>
  <si>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</si>
  <si>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</si>
  <si>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</si>
  <si>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</si>
  <si>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</si>
  <si>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</si>
  <si>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</si>
  <si>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</si>
  <si>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</si>
  <si>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</si>
  <si>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</si>
  <si>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</si>
  <si>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</si>
  <si>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</si>
  <si>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</si>
  <si>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</si>
  <si>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</si>
  <si>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</si>
  <si>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</si>
  <si>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</si>
  <si>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</si>
  <si>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</si>
  <si>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</si>
  <si>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</si>
  <si>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</si>
  <si>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</si>
  <si>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</si>
  <si>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</si>
  <si>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</si>
  <si>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</si>
  <si>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</si>
  <si>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</si>
  <si>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</si>
  <si>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</si>
  <si>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</si>
  <si>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</si>
  <si>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</si>
  <si>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</si>
  <si>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</si>
  <si>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</si>
  <si>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</si>
  <si>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</si>
  <si>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</si>
  <si>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</si>
  <si>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</si>
  <si>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</si>
  <si>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</si>
  <si>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</si>
  <si>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</si>
  <si>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</si>
  <si>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</si>
  <si>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</si>
  <si>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</si>
  <si>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</si>
  <si>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</si>
  <si>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</si>
  <si>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</si>
  <si>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</si>
  <si>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</si>
  <si>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</si>
  <si>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</si>
  <si>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</si>
  <si>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</si>
  <si>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</si>
  <si>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</si>
  <si>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</si>
  <si>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</si>
  <si>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</si>
  <si>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</si>
  <si>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</si>
  <si>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</si>
  <si>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</si>
  <si>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</si>
  <si>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</si>
  <si>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</si>
  <si>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</si>
  <si>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</si>
  <si>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</si>
  <si>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</si>
  <si>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</si>
  <si>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</si>
  <si>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</si>
  <si>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</si>
  <si>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</si>
  <si>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</si>
  <si>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</si>
  <si>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</si>
  <si>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</si>
  <si>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</si>
  <si>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</si>
  <si>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</si>
  <si>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</si>
  <si>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</si>
  <si>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</si>
  <si>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</si>
  <si>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</si>
  <si>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</si>
  <si>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</si>
  <si>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</si>
  <si>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</si>
  <si>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</si>
  <si>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</si>
  <si>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</si>
  <si>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</si>
  <si>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</si>
  <si>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</si>
  <si>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</si>
  <si>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</si>
  <si>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</si>
  <si>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</si>
  <si>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</si>
  <si>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</si>
  <si>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</si>
  <si>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</si>
  <si>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</si>
  <si>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</si>
  <si>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</si>
  <si>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</si>
  <si>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</si>
  <si>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</si>
  <si>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</si>
  <si>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</si>
  <si>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</si>
  <si>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</si>
  <si>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</si>
  <si>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</si>
  <si>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</si>
  <si>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</si>
  <si>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</si>
  <si>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</si>
  <si>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</si>
  <si>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</si>
  <si>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</si>
  <si>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</si>
  <si>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</si>
  <si>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</si>
  <si>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</si>
  <si>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</si>
  <si>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</si>
  <si>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</si>
  <si>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</si>
  <si>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</si>
  <si>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</si>
  <si>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</si>
  <si>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</si>
  <si>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</si>
  <si>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</si>
  <si>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</si>
  <si>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</si>
  <si>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</si>
  <si>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</si>
  <si>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</si>
  <si>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</si>
  <si>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</si>
  <si>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</si>
  <si>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</si>
  <si>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</si>
  <si>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</si>
  <si>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</si>
  <si>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</si>
  <si>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</si>
  <si>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</si>
  <si>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</si>
  <si>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</si>
  <si>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</si>
  <si>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</si>
  <si>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</si>
  <si>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</si>
  <si>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</si>
  <si>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</si>
  <si>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</si>
  <si>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</si>
  <si>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</si>
  <si>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</si>
  <si>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</si>
  <si>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</si>
  <si>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</si>
  <si>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</si>
  <si>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</si>
  <si>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</si>
  <si>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</si>
  <si>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</si>
  <si>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</si>
  <si>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</si>
  <si>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</si>
  <si>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</si>
  <si>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</si>
  <si>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</si>
  <si>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</si>
  <si>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</si>
  <si>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</si>
  <si>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</si>
  <si>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</si>
  <si>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</si>
  <si>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</si>
  <si>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</si>
  <si>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</si>
  <si>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</si>
  <si>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</si>
  <si>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</si>
  <si>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</si>
  <si>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</si>
  <si>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</si>
  <si>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</si>
  <si>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</si>
  <si>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</si>
  <si>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</si>
  <si>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</si>
  <si>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</si>
  <si>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</si>
  <si>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</si>
  <si>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</si>
  <si>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</si>
  <si>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</si>
  <si>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</si>
  <si>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</si>
  <si>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</si>
  <si>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</si>
  <si>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</si>
  <si>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</si>
  <si>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</si>
  <si>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</si>
  <si>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</si>
  <si>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</si>
  <si>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</si>
  <si>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</si>
  <si>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</si>
  <si>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</si>
  <si>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</si>
  <si>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</si>
  <si>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</si>
  <si>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</si>
  <si>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</si>
  <si>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</si>
  <si>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</si>
  <si>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</si>
  <si>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</si>
  <si>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</si>
  <si>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</si>
  <si>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</si>
  <si>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</si>
  <si>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</si>
  <si>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</si>
  <si>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</si>
  <si>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</si>
  <si>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</si>
  <si>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</si>
  <si>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</si>
  <si>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</si>
  <si>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</si>
  <si>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</si>
  <si>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</si>
  <si>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</si>
  <si>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</si>
  <si>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</si>
  <si>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</si>
  <si>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</si>
  <si>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</si>
  <si>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</si>
  <si>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</si>
  <si>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</si>
  <si>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</si>
  <si>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</si>
  <si>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</si>
  <si>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</si>
  <si>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</si>
  <si>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</si>
  <si>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</si>
  <si>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</si>
  <si>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</si>
  <si>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</si>
  <si>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</si>
  <si>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</si>
  <si>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</si>
  <si>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</si>
  <si>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</si>
  <si>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</si>
  <si>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</si>
  <si>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</si>
  <si>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</si>
  <si>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</si>
  <si>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</si>
  <si>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</si>
  <si>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</si>
  <si>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</si>
  <si>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</si>
  <si>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</si>
  <si>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</si>
  <si>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</si>
  <si>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</si>
  <si>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</si>
  <si>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</si>
  <si>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</si>
  <si>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</si>
  <si>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</si>
  <si>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</si>
  <si>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</si>
  <si>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</si>
  <si>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</si>
  <si>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</si>
  <si>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</si>
  <si>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</si>
  <si>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</si>
  <si>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</si>
  <si>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</si>
  <si>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</si>
  <si>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</si>
  <si>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</si>
  <si>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</si>
  <si>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</si>
  <si>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</si>
  <si>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</si>
  <si>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</si>
  <si>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</si>
  <si>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</si>
  <si>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</si>
  <si>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</si>
  <si>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</si>
  <si>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</si>
  <si>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</si>
  <si>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</si>
  <si>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</si>
  <si>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</si>
  <si>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</si>
  <si>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</si>
  <si>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</si>
  <si>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</si>
  <si>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</si>
  <si>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</si>
  <si>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</si>
  <si>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</si>
  <si>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</si>
  <si>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</si>
  <si>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</si>
  <si>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</si>
  <si>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</si>
  <si>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</si>
  <si>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</si>
  <si>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</si>
  <si>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</si>
  <si>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</si>
  <si>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</si>
  <si>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</si>
  <si>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</si>
  <si>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</si>
  <si>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</si>
  <si>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</si>
  <si>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</si>
  <si>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</si>
  <si>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</si>
  <si>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</si>
  <si>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</si>
  <si>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</si>
  <si>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</si>
  <si>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</si>
  <si>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</si>
  <si>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</si>
  <si>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</si>
  <si>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</si>
  <si>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</si>
  <si>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</si>
  <si>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</si>
  <si>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</si>
  <si>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</si>
  <si>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</si>
  <si>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</si>
  <si>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</si>
  <si>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</si>
  <si>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</si>
  <si>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</si>
  <si>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</si>
  <si>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</si>
  <si>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</si>
  <si>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</si>
  <si>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</si>
  <si>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</si>
  <si>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</si>
  <si>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</si>
  <si>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</si>
  <si>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</si>
  <si>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</si>
  <si>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</si>
  <si>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</si>
  <si>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</si>
  <si>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</si>
  <si>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</si>
  <si>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</si>
  <si>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</si>
  <si>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</si>
  <si>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</si>
  <si>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</si>
  <si>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</si>
  <si>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</si>
  <si>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</si>
  <si>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</si>
  <si>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</si>
  <si>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</si>
  <si>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</si>
  <si>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</si>
  <si>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</si>
  <si>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</si>
  <si>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</si>
  <si>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</si>
  <si>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</si>
  <si>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</si>
  <si>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</si>
  <si>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</si>
  <si>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</si>
  <si>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</si>
  <si>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</si>
  <si>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</si>
  <si>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</si>
  <si>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</si>
  <si>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</si>
  <si>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</si>
  <si>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</si>
  <si>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</si>
  <si>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</si>
  <si>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</si>
  <si>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</si>
  <si>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</si>
  <si>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</si>
  <si>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</si>
  <si>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</si>
  <si>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</si>
  <si>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</si>
  <si>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</si>
  <si>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</si>
  <si>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</si>
  <si>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</si>
  <si>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</si>
  <si>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</si>
  <si>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</si>
  <si>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</si>
  <si>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</si>
  <si>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</si>
  <si>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</si>
  <si>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</si>
  <si>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</si>
  <si>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</si>
  <si>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</si>
  <si>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</si>
  <si>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</si>
  <si>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</si>
  <si>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</si>
  <si>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</si>
  <si>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</si>
  <si>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</si>
  <si>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</si>
  <si>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</si>
  <si>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</si>
  <si>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</si>
  <si>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</si>
  <si>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</si>
  <si>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</si>
  <si>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</si>
  <si>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</si>
  <si>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</si>
  <si>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</si>
  <si>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</si>
  <si>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</si>
  <si>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</si>
  <si>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</si>
  <si>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</si>
  <si>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</si>
  <si>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</si>
  <si>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</si>
  <si>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</si>
  <si>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</si>
  <si>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</si>
  <si>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</si>
  <si>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</si>
  <si>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</si>
  <si>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</si>
  <si>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</si>
  <si>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</si>
  <si>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</si>
  <si>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</si>
  <si>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</si>
  <si>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</si>
  <si>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</si>
  <si>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</si>
  <si>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</si>
  <si>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</si>
  <si>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</si>
  <si>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</si>
  <si>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</si>
  <si>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</si>
  <si>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</si>
  <si>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</si>
  <si>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</si>
  <si>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</si>
  <si>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</si>
  <si>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</si>
  <si>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</si>
  <si>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</si>
  <si>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</si>
  <si>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</si>
  <si>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</si>
  <si>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</si>
  <si>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</si>
  <si>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</si>
  <si>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</si>
  <si>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</si>
  <si>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</si>
  <si>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</si>
  <si>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</si>
  <si>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</si>
  <si>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</si>
  <si>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</si>
  <si>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</si>
  <si>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</si>
  <si>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</si>
  <si>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</si>
  <si>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</si>
  <si>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</si>
  <si>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</si>
  <si>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</si>
  <si>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</si>
  <si>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</si>
  <si>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</si>
  <si>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</si>
  <si>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</si>
  <si>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</si>
  <si>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</si>
  <si>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</si>
  <si>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</si>
  <si>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</si>
  <si>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</si>
  <si>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</si>
  <si>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</si>
  <si>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</si>
  <si>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</si>
  <si>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</si>
  <si>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</si>
  <si>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</si>
  <si>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</si>
  <si>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</si>
  <si>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</si>
  <si>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</si>
  <si>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</si>
  <si>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</si>
  <si>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</si>
  <si>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</si>
  <si>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</si>
  <si>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</si>
  <si>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</si>
  <si>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</si>
  <si>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</si>
  <si>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</si>
  <si>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</si>
  <si>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</si>
  <si>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</si>
  <si>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</si>
  <si>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</si>
  <si>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</si>
  <si>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</si>
  <si>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</si>
  <si>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</si>
  <si>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</si>
  <si>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</si>
  <si>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</si>
  <si>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</si>
  <si>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</si>
  <si>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</si>
  <si>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</si>
  <si>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</si>
  <si>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</si>
  <si>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</si>
  <si>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</si>
  <si>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</si>
  <si>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</si>
  <si>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</si>
  <si>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</si>
  <si>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</si>
  <si>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</si>
  <si>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</si>
  <si>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</si>
  <si>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</si>
  <si>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</si>
  <si>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</si>
  <si>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</si>
  <si>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</si>
  <si>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</si>
  <si>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</si>
  <si>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</si>
  <si>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</si>
  <si>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</si>
  <si>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</si>
  <si>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</si>
  <si>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</si>
  <si>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</si>
  <si>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</si>
  <si>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</si>
  <si>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</si>
  <si>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</si>
  <si>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</si>
  <si>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</si>
  <si>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</si>
  <si>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</si>
  <si>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</si>
  <si>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</si>
  <si>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</si>
  <si>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</si>
  <si>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</si>
  <si>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</si>
  <si>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</si>
  <si>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</si>
  <si>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</si>
  <si>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</si>
  <si>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</si>
  <si>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</si>
  <si>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</si>
  <si>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</si>
  <si>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</si>
  <si>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</si>
  <si>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</si>
  <si>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</si>
  <si>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</si>
  <si>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</si>
  <si>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</si>
  <si>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</si>
  <si>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</si>
  <si>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</si>
  <si>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</si>
  <si>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</si>
  <si>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</si>
  <si>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</si>
  <si>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</si>
  <si>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</si>
  <si>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</si>
  <si>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</si>
  <si>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</si>
  <si>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</si>
  <si>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</si>
  <si>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</si>
  <si>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</si>
  <si>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</si>
  <si>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</si>
  <si>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</si>
  <si>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</si>
  <si>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</si>
  <si>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</si>
  <si>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</si>
  <si>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</si>
  <si>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</si>
  <si>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</si>
  <si>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</si>
  <si>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</si>
  <si>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</si>
  <si>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</si>
  <si>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</si>
  <si>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</si>
  <si>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</si>
  <si>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</si>
  <si>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</si>
  <si>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</si>
  <si>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</si>
  <si>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</si>
  <si>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</si>
  <si>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</si>
  <si>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</si>
  <si>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</si>
  <si>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</si>
  <si>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</si>
  <si>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</si>
  <si>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</si>
  <si>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</si>
  <si>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</si>
  <si>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</si>
  <si>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</si>
  <si>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</si>
  <si>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</si>
  <si>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</si>
  <si>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</si>
  <si>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</si>
  <si>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</si>
  <si>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</si>
  <si>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</si>
  <si>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</si>
  <si>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</si>
  <si>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</si>
  <si>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</si>
  <si>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</si>
  <si>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</si>
  <si>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</si>
  <si>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</si>
  <si>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</si>
  <si>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</si>
  <si>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</si>
  <si>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</si>
  <si>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</si>
  <si>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</si>
  <si>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</si>
  <si>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</si>
  <si>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</si>
  <si>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</si>
  <si>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</si>
  <si>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</si>
  <si>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</si>
  <si>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</si>
  <si>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</si>
  <si>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</si>
  <si>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</si>
  <si>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</si>
  <si>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</si>
  <si>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</si>
  <si>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</si>
  <si>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</si>
  <si>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</si>
  <si>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</si>
  <si>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</si>
  <si>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</si>
  <si>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</si>
  <si>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</si>
  <si>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</si>
  <si>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</si>
  <si>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</si>
  <si>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</si>
  <si>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</si>
  <si>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</si>
  <si>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</si>
  <si>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</si>
  <si>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</si>
  <si>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</si>
  <si>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</si>
  <si>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</si>
  <si>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</si>
  <si>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</si>
  <si>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</si>
  <si>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</si>
  <si>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</si>
  <si>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</si>
  <si>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</si>
  <si>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</si>
  <si>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</si>
  <si>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</si>
  <si>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</si>
  <si>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</si>
  <si>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</si>
  <si>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</si>
  <si>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</si>
  <si>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</si>
  <si>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</si>
  <si>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</si>
  <si>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</si>
  <si>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</si>
  <si>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</si>
  <si>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</si>
  <si>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</si>
  <si>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</si>
  <si>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</si>
  <si>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</si>
  <si>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</si>
  <si>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</si>
  <si>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</si>
  <si>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</si>
  <si>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</si>
  <si>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</si>
  <si>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</si>
  <si>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</si>
  <si>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</si>
  <si>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</si>
  <si>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</si>
  <si>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</si>
  <si>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</si>
  <si>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</si>
  <si>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</si>
  <si>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</si>
  <si>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</si>
  <si>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</si>
  <si>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</si>
  <si>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</si>
  <si>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</si>
  <si>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</si>
  <si>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</si>
  <si>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</si>
  <si>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</si>
  <si>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</si>
  <si>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</si>
  <si>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</si>
  <si>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</si>
  <si>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</si>
  <si>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</si>
  <si>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</si>
  <si>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</si>
  <si>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</si>
  <si>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</si>
  <si>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</si>
  <si>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</si>
  <si>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</si>
  <si>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</si>
  <si>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</si>
  <si>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</si>
  <si>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</si>
  <si>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</si>
  <si>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</si>
  <si>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</si>
  <si>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</si>
  <si>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</si>
  <si>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</si>
  <si>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</si>
  <si>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</si>
  <si>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</si>
  <si>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</si>
  <si>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</si>
  <si>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</si>
  <si>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</si>
  <si>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</si>
  <si>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</si>
  <si>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</si>
  <si>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</si>
  <si>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</si>
  <si>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</si>
  <si>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</si>
  <si>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</si>
  <si>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</si>
  <si>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</si>
  <si>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</si>
  <si>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</si>
  <si>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</si>
  <si>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</si>
  <si>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</si>
  <si>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</si>
  <si>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</si>
  <si>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</si>
  <si>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</si>
  <si>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</si>
  <si>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</si>
  <si>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</si>
  <si>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</si>
  <si>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</si>
  <si>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</si>
  <si>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</si>
  <si>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</si>
  <si>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</si>
  <si>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</si>
  <si>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</si>
  <si>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</si>
  <si>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</si>
  <si>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</si>
  <si>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</si>
  <si>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</si>
  <si>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</si>
  <si>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</si>
  <si>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</si>
  <si>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</si>
  <si>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</si>
  <si>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</si>
  <si>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</si>
  <si>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</si>
  <si>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</si>
  <si>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</si>
  <si>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</si>
  <si>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</si>
  <si>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</si>
  <si>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</si>
  <si>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</si>
  <si>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</si>
  <si>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</si>
  <si>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</si>
  <si>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</si>
  <si>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</si>
  <si>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</si>
  <si>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</si>
  <si>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</si>
  <si>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</si>
  <si>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</si>
  <si>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</si>
  <si>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</si>
  <si>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</si>
  <si>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</si>
  <si>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</si>
  <si>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</si>
  <si>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</si>
  <si>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</si>
  <si>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</si>
  <si>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</si>
  <si>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</si>
  <si>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</si>
  <si>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</si>
  <si>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</si>
  <si>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</si>
  <si>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</si>
  <si>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</si>
  <si>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</si>
  <si>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</si>
  <si>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</si>
  <si>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</si>
  <si>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</si>
  <si>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</si>
  <si>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</si>
  <si>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</si>
  <si>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</si>
  <si>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</si>
  <si>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</si>
  <si>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</si>
  <si>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</si>
  <si>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</si>
  <si>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</si>
  <si>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</si>
  <si>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</si>
  <si>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</si>
  <si>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</si>
  <si>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</si>
  <si>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</si>
  <si>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</si>
  <si>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</si>
  <si>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</si>
  <si>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</si>
  <si>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</si>
  <si>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</si>
  <si>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</si>
  <si>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</si>
  <si>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</si>
  <si>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</si>
  <si>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</si>
  <si>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</si>
  <si>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</si>
  <si>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</si>
  <si>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</si>
  <si>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</si>
  <si>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</si>
  <si>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</si>
  <si>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</si>
  <si>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</si>
  <si>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</si>
  <si>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</si>
  <si>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</si>
  <si>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</si>
  <si>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</si>
  <si>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</si>
  <si>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</si>
  <si>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</si>
  <si>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</si>
  <si>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</si>
  <si>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</si>
  <si>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</si>
  <si>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</si>
  <si>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</si>
  <si>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</si>
  <si>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</si>
  <si>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</si>
  <si>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</si>
  <si>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</si>
  <si>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</si>
  <si>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</si>
  <si>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</si>
  <si>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</si>
  <si>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</si>
  <si>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</si>
  <si>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</si>
  <si>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</si>
  <si>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</si>
  <si>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</si>
  <si>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</si>
  <si>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</si>
  <si>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</si>
  <si>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</si>
  <si>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</si>
  <si>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</si>
  <si>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</si>
  <si>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</si>
  <si>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</si>
  <si>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</si>
  <si>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</si>
  <si>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</si>
  <si>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</si>
  <si>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</si>
  <si>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</si>
  <si>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</si>
  <si>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</si>
  <si>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</si>
  <si>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</si>
  <si>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</si>
  <si>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</si>
  <si>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</si>
  <si>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</si>
  <si>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</si>
  <si>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</si>
  <si>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</si>
  <si>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</si>
  <si>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</si>
  <si>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</si>
  <si>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</si>
  <si>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</si>
  <si>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</si>
  <si>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</si>
  <si>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</si>
  <si>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</si>
  <si>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</si>
  <si>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</si>
  <si>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</si>
  <si>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</si>
  <si>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</si>
  <si>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</si>
  <si>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</si>
  <si>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</si>
  <si>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</si>
  <si>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</si>
  <si>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</si>
  <si>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</si>
  <si>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</si>
  <si>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</si>
  <si>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</si>
  <si>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</si>
  <si>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</si>
  <si>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</si>
  <si>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</si>
  <si>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</si>
  <si>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</si>
  <si>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</si>
  <si>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</si>
  <si>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</si>
  <si>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</si>
  <si>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</si>
  <si>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</si>
  <si>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</si>
  <si>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</si>
  <si>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</si>
  <si>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</si>
  <si>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</si>
  <si>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</si>
  <si>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</si>
  <si>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</si>
  <si>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</si>
  <si>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</si>
  <si>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</si>
  <si>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</si>
  <si>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</si>
  <si>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</si>
  <si>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</si>
  <si>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</si>
  <si>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</si>
  <si>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</si>
  <si>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</si>
  <si>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</si>
  <si>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</si>
  <si>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</si>
  <si>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</si>
  <si>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</si>
  <si>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</si>
  <si>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</si>
  <si>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</si>
  <si>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</si>
  <si>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</si>
  <si>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</si>
  <si>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</si>
  <si>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</si>
  <si>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</si>
  <si>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</si>
  <si>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</si>
  <si>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</si>
  <si>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</si>
  <si>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</si>
  <si>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</si>
  <si>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</si>
  <si>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</si>
  <si>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</si>
  <si>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</si>
  <si>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</si>
  <si>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</si>
  <si>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</si>
  <si>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</si>
  <si>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</si>
  <si>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</si>
  <si>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</si>
  <si>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</si>
  <si>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</si>
  <si>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</si>
  <si>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</si>
  <si>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</si>
  <si>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</si>
  <si>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</si>
  <si>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</si>
  <si>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</si>
  <si>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</si>
  <si>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</si>
  <si>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</si>
  <si>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</si>
  <si>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</si>
  <si>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</si>
  <si>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</si>
  <si>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</si>
  <si>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</si>
  <si>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</si>
  <si>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</si>
  <si>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</si>
  <si>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</si>
  <si>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</si>
  <si>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</si>
  <si>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</si>
  <si>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</si>
  <si>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</si>
  <si>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</si>
  <si>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</si>
  <si>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</si>
  <si>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</si>
  <si>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</si>
  <si>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</si>
  <si>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</si>
  <si>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</si>
  <si>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</si>
  <si>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</si>
  <si>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</si>
  <si>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</si>
  <si>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</si>
  <si>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</si>
  <si>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</si>
  <si>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</si>
  <si>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</si>
  <si>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</si>
  <si>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</si>
  <si>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</si>
  <si>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</si>
  <si>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</si>
  <si>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</si>
  <si>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</si>
  <si>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</si>
  <si>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</si>
  <si>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</si>
  <si>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</si>
  <si>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</si>
  <si>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</si>
  <si>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</si>
  <si>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</si>
  <si>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</si>
  <si>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</si>
  <si>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</si>
  <si>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</si>
  <si>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</si>
  <si>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</si>
  <si>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</si>
  <si>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</si>
  <si>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</si>
  <si>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</si>
  <si>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</si>
  <si>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</si>
  <si>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</si>
  <si>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</si>
  <si>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</si>
  <si>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</si>
  <si>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</si>
  <si>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</si>
  <si>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</si>
  <si>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</si>
  <si>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</si>
  <si>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</si>
  <si>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</si>
  <si>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</si>
  <si>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</si>
  <si>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</si>
  <si>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</si>
  <si>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</si>
  <si>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</si>
  <si>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</si>
  <si>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</si>
  <si>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</si>
  <si>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</si>
  <si>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</si>
  <si>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</si>
  <si>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</si>
  <si>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</si>
  <si>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</si>
  <si>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</si>
  <si>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</si>
  <si>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</si>
  <si>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</si>
  <si>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</si>
  <si>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</si>
  <si>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</si>
  <si>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</si>
  <si>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</si>
  <si>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</si>
  <si>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</si>
  <si>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</si>
  <si>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</si>
  <si>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</si>
  <si>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</si>
  <si>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</si>
  <si>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</si>
  <si>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</si>
  <si>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</si>
  <si>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</si>
  <si>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</si>
  <si>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</si>
  <si>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</si>
  <si>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</si>
  <si>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</si>
  <si>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</si>
  <si>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</si>
  <si>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</si>
  <si>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</si>
  <si>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</si>
  <si>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</si>
  <si>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</si>
  <si>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</si>
  <si>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</si>
  <si>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</si>
  <si>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</si>
  <si>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</si>
  <si>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</si>
  <si>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</si>
  <si>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</si>
  <si>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</si>
  <si>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</si>
  <si>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</si>
  <si>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</si>
  <si>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</si>
  <si>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</si>
  <si>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</si>
  <si>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</si>
  <si>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</si>
  <si>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</si>
  <si>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</si>
  <si>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</si>
  <si>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</si>
  <si>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</si>
  <si>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</si>
  <si>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</si>
  <si>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</si>
  <si>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</si>
  <si>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</si>
  <si>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</si>
  <si>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</si>
  <si>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</si>
  <si>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</si>
  <si>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</si>
  <si>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</si>
  <si>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</si>
  <si>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</si>
  <si>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</si>
  <si>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</si>
  <si>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</si>
  <si>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</si>
  <si>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</si>
  <si>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</si>
  <si>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</si>
  <si>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</si>
  <si>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</si>
  <si>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</si>
  <si>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</si>
  <si>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</si>
  <si>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</si>
  <si>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</si>
  <si>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</si>
  <si>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</si>
  <si>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</si>
  <si>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</si>
  <si>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</si>
  <si>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</si>
  <si>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</si>
  <si>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</si>
  <si>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</si>
  <si>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</si>
  <si>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</si>
  <si>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</si>
  <si>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</si>
  <si>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</si>
  <si>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</si>
  <si>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</si>
  <si>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</si>
  <si>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</si>
  <si>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</si>
  <si>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</si>
  <si>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</si>
  <si>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</si>
  <si>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</si>
  <si>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</si>
  <si>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</si>
  <si>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</si>
  <si>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</si>
  <si>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</si>
  <si>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</si>
  <si>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</si>
  <si>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</si>
  <si>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</si>
  <si>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</si>
  <si>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</si>
  <si>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</si>
  <si>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</si>
  <si>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</si>
  <si>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</si>
  <si>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</si>
  <si>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</si>
  <si>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</si>
  <si>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</si>
  <si>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</si>
  <si>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</si>
  <si>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</si>
  <si>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</si>
  <si>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</si>
  <si>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</si>
  <si>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</si>
  <si>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</si>
  <si>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</si>
  <si>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</si>
  <si>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</si>
  <si>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</si>
  <si>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</si>
  <si>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</si>
  <si>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</si>
  <si>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</si>
  <si>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</si>
  <si>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</si>
  <si>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</si>
  <si>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</si>
  <si>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</si>
  <si>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</si>
  <si>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</si>
  <si>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</si>
  <si>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</si>
  <si>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</si>
  <si>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</si>
  <si>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</si>
  <si>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</si>
  <si>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</si>
  <si>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</si>
  <si>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</si>
  <si>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</si>
  <si>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</si>
  <si>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</si>
  <si>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</si>
  <si>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</si>
  <si>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</si>
  <si>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</si>
  <si>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</si>
  <si>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</si>
  <si>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</si>
  <si>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</si>
  <si>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</si>
  <si>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</si>
  <si>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</si>
  <si>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</si>
  <si>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</si>
  <si>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</si>
  <si>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</si>
  <si>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</si>
  <si>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</si>
  <si>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</si>
  <si>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</si>
  <si>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</si>
  <si>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</si>
  <si>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</si>
  <si>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</si>
  <si>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</si>
  <si>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</si>
  <si>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</si>
  <si>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</si>
  <si>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</si>
  <si>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</si>
  <si>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</si>
  <si>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</si>
  <si>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</si>
  <si>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</si>
  <si>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</si>
  <si>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</si>
  <si>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</si>
  <si>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</si>
  <si>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</si>
  <si>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</si>
  <si>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</si>
  <si>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</si>
  <si>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</si>
  <si>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</si>
  <si>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</si>
  <si>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</si>
  <si>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</si>
  <si>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</si>
  <si>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</si>
  <si>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</si>
  <si>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</si>
  <si>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</si>
  <si>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</si>
  <si>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</si>
  <si>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</si>
  <si>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</si>
  <si>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</si>
  <si>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</si>
  <si>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</si>
  <si>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</si>
  <si>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</si>
  <si>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</si>
  <si>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</si>
  <si>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</si>
  <si>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</si>
  <si>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</si>
  <si>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</si>
  <si>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</si>
  <si>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</si>
  <si>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</si>
  <si>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</si>
  <si>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</si>
  <si>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</si>
  <si>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</si>
  <si>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</si>
  <si>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</si>
  <si>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</si>
  <si>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</si>
  <si>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</si>
  <si>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</si>
  <si>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</si>
  <si>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</si>
  <si>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</si>
  <si>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</si>
  <si>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</si>
  <si>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</si>
  <si>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</si>
  <si>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</si>
  <si>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</si>
  <si>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</si>
  <si>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</si>
  <si>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</si>
  <si>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</si>
  <si>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</si>
  <si>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</si>
  <si>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</si>
  <si>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</si>
  <si>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</si>
  <si>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</si>
  <si>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</si>
  <si>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</si>
  <si>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</si>
  <si>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</si>
  <si>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</si>
  <si>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</si>
  <si>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</si>
  <si>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</si>
  <si>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</si>
  <si>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</si>
  <si>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</si>
  <si>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</si>
  <si>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</si>
  <si>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</si>
  <si>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</si>
  <si>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</si>
  <si>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</si>
  <si>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</si>
  <si>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</si>
  <si>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</si>
  <si>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</si>
  <si>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</si>
  <si>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</si>
  <si>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</si>
  <si>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</si>
  <si>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</si>
  <si>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</si>
  <si>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</si>
  <si>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</si>
  <si>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</si>
  <si>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</si>
  <si>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</si>
  <si>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</si>
  <si>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</si>
  <si>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</si>
  <si>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</si>
  <si>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</si>
  <si>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</si>
  <si>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</si>
  <si>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</si>
  <si>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</si>
  <si>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</si>
  <si>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</si>
  <si>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</si>
  <si>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</si>
  <si>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</si>
  <si>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</si>
  <si>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</si>
  <si>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</si>
  <si>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</si>
  <si>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</si>
  <si>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</si>
  <si>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</si>
  <si>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</si>
  <si>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</si>
  <si>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</si>
  <si>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</si>
  <si>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</si>
  <si>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</si>
  <si>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</si>
  <si>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</si>
  <si>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</si>
  <si>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</si>
  <si>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</si>
  <si>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</si>
  <si>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</si>
  <si>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</si>
  <si>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</si>
  <si>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</si>
  <si>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</si>
  <si>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</si>
  <si>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</si>
  <si>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</si>
  <si>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</si>
  <si>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</si>
  <si>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</si>
  <si>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</si>
  <si>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</si>
  <si>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</si>
  <si>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</si>
  <si>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</si>
  <si>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</si>
  <si>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</si>
  <si>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</si>
  <si>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</si>
  <si>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</si>
  <si>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</si>
  <si>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</si>
  <si>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</si>
  <si>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</si>
  <si>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</si>
  <si>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</si>
  <si>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</si>
  <si>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</si>
  <si>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</si>
  <si>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</si>
  <si>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</si>
  <si>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</si>
  <si>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</si>
  <si>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</si>
  <si>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</si>
  <si>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</si>
  <si>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</si>
  <si>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</si>
  <si>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</si>
  <si>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</si>
  <si>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</si>
  <si>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</si>
  <si>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</si>
  <si>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</si>
  <si>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</si>
  <si>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</si>
  <si>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</si>
  <si>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</si>
  <si>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</si>
  <si>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</si>
  <si>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</si>
  <si>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</si>
  <si>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</si>
  <si>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</si>
  <si>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</si>
  <si>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</si>
  <si>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</si>
  <si>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</si>
  <si>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</si>
  <si>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</si>
  <si>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</si>
  <si>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</si>
  <si>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</si>
  <si>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</si>
  <si>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</si>
  <si>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</si>
  <si>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</si>
  <si>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</si>
  <si>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</si>
  <si>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</si>
  <si>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</si>
  <si>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</si>
  <si>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</si>
  <si>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</si>
  <si>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</si>
  <si>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</si>
  <si>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</si>
  <si>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</si>
  <si>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</si>
  <si>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</si>
  <si>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</si>
  <si>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</si>
  <si>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</si>
  <si>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</si>
  <si>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</si>
  <si>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</si>
  <si>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</si>
  <si>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</si>
  <si>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</si>
  <si>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</si>
  <si>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</si>
  <si>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</si>
  <si>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</si>
  <si>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</si>
  <si>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</si>
  <si>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</si>
  <si>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</si>
  <si>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</si>
  <si>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</si>
  <si>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</si>
  <si>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</si>
  <si>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</si>
  <si>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</si>
  <si>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</si>
  <si>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</si>
  <si>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</si>
  <si>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</si>
  <si>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</si>
  <si>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</si>
  <si>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</si>
  <si>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</si>
  <si>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</si>
  <si>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</si>
  <si>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</si>
  <si>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</si>
  <si>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</si>
  <si>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</si>
  <si>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</si>
  <si>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</si>
  <si>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</si>
  <si>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</si>
  <si>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</si>
  <si>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</si>
  <si>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</si>
  <si>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</si>
  <si>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</si>
  <si>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</si>
  <si>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</si>
  <si>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</si>
  <si>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</si>
  <si>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</si>
  <si>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</si>
  <si>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</si>
  <si>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</si>
  <si>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</si>
  <si>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</si>
  <si>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</si>
  <si>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</si>
  <si>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</si>
  <si>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</si>
  <si>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</si>
  <si>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</si>
  <si>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</si>
  <si>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</si>
  <si>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</si>
  <si>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</si>
  <si>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</si>
  <si>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</si>
  <si>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</si>
  <si>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</si>
  <si>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</si>
  <si>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</si>
  <si>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</si>
  <si>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</si>
  <si>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</si>
  <si>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</si>
  <si>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</si>
  <si>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</si>
  <si>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</si>
  <si>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</si>
  <si>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</si>
  <si>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</si>
  <si>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</si>
  <si>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</si>
  <si>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</si>
  <si>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</si>
  <si>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</si>
  <si>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</si>
  <si>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</si>
  <si>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</si>
  <si>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</si>
  <si>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</si>
  <si>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</si>
  <si>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</si>
  <si>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</si>
  <si>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</si>
  <si>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</si>
  <si>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</si>
  <si>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</si>
  <si>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</si>
  <si>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</si>
  <si>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</si>
  <si>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</si>
  <si>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</si>
  <si>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</si>
  <si>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</si>
  <si>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</si>
  <si>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</si>
  <si>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</si>
  <si>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</si>
  <si>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</si>
  <si>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</si>
  <si>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</si>
  <si>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</si>
  <si>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</si>
  <si>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</si>
  <si>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</si>
  <si>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</si>
  <si>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</si>
  <si>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</si>
  <si>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</si>
  <si>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</si>
  <si>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</si>
  <si>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</si>
  <si>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</si>
  <si>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</si>
  <si>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</si>
  <si>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</si>
  <si>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</si>
  <si>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</si>
  <si>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</si>
  <si>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</si>
  <si>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</si>
  <si>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</si>
  <si>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</si>
  <si>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</si>
  <si>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</si>
  <si>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</si>
  <si>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</si>
  <si>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</si>
  <si>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</si>
  <si>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</si>
  <si>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</si>
  <si>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</si>
  <si>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</si>
  <si>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</si>
  <si>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</si>
  <si>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</si>
  <si>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</si>
  <si>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</si>
  <si>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</si>
  <si>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</si>
  <si>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</si>
  <si>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</si>
  <si>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</si>
  <si>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</si>
  <si>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</si>
  <si>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</si>
  <si>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</si>
  <si>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</si>
  <si>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</si>
  <si>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</si>
  <si>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</si>
  <si>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</si>
  <si>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</si>
  <si>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</si>
  <si>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</si>
  <si>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</si>
  <si>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</si>
  <si>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</si>
  <si>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</si>
  <si>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</si>
  <si>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</si>
  <si>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</si>
  <si>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</si>
  <si>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</si>
  <si>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</si>
  <si>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</si>
  <si>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</si>
  <si>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</si>
  <si>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</si>
  <si>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</si>
  <si>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</si>
  <si>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</si>
  <si>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</si>
  <si>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</si>
  <si>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</si>
  <si>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</si>
  <si>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</si>
  <si>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</si>
  <si>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</si>
  <si>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</si>
  <si>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</si>
  <si>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</si>
  <si>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</si>
  <si>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</si>
  <si>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</si>
  <si>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</si>
  <si>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</si>
  <si>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</si>
  <si>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</si>
  <si>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</si>
  <si>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</si>
  <si>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</si>
  <si>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</si>
  <si>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</si>
  <si>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</si>
  <si>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</si>
  <si>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</si>
  <si>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</si>
  <si>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</si>
  <si>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</si>
  <si>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</si>
  <si>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</si>
  <si>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</si>
  <si>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</si>
  <si>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</si>
  <si>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</si>
  <si>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</si>
  <si>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</si>
  <si>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</si>
  <si>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</si>
  <si>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</si>
  <si>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</si>
  <si>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</si>
  <si>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</si>
  <si>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</si>
  <si>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</si>
  <si>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</si>
  <si>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</si>
  <si>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</si>
  <si>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</si>
  <si>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</si>
  <si>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</si>
  <si>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</si>
  <si>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</si>
  <si>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</si>
  <si>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</si>
  <si>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</si>
  <si>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</si>
  <si>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</si>
  <si>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</si>
  <si>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</si>
  <si>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</si>
  <si>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</si>
  <si>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</si>
  <si>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</si>
  <si>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</si>
  <si>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</si>
  <si>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</si>
  <si>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</si>
  <si>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</si>
  <si>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</si>
  <si>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</si>
  <si>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</si>
  <si>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</si>
  <si>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</si>
  <si>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</si>
  <si>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</si>
  <si>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</si>
  <si>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</si>
  <si>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</si>
  <si>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</si>
  <si>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</si>
  <si>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</si>
  <si>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</si>
  <si>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</si>
  <si>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</si>
  <si>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</si>
  <si>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</si>
  <si>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</si>
  <si>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</si>
  <si>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</si>
  <si>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</si>
  <si>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</si>
  <si>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</si>
  <si>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</si>
  <si>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</si>
  <si>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</si>
  <si>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</si>
  <si>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</si>
  <si>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</si>
  <si>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</si>
  <si>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</si>
  <si>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</si>
  <si>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</si>
  <si>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</si>
  <si>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</si>
  <si>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</si>
  <si>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</si>
  <si>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</si>
  <si>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</si>
  <si>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</si>
  <si>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</si>
  <si>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</si>
  <si>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</si>
  <si>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</si>
  <si>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</si>
  <si>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</si>
  <si>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</si>
  <si>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</si>
  <si>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</si>
  <si>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</si>
  <si>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</si>
  <si>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</si>
  <si>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</si>
  <si>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</si>
  <si>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</si>
  <si>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</si>
  <si>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</si>
  <si>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</si>
  <si>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</si>
  <si>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</si>
  <si>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</si>
  <si>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</si>
  <si>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</si>
  <si>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</si>
  <si>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</si>
  <si>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</si>
  <si>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</si>
  <si>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</si>
  <si>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</si>
  <si>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</si>
  <si>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</si>
  <si>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</si>
  <si>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</si>
  <si>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</si>
  <si>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</si>
  <si>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</si>
  <si>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</si>
  <si>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</si>
  <si>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</si>
  <si>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</si>
  <si>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</si>
  <si>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</si>
  <si>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</si>
  <si>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</si>
  <si>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</si>
  <si>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</si>
  <si>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</si>
  <si>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</si>
  <si>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</si>
  <si>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</si>
  <si>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</si>
  <si>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</si>
  <si>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</si>
  <si>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</si>
  <si>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</si>
  <si>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</si>
  <si>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</si>
  <si>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</si>
  <si>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</si>
  <si>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</si>
  <si>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</si>
  <si>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</si>
  <si>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</si>
  <si>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</si>
  <si>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</si>
  <si>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</si>
  <si>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</si>
  <si>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</si>
  <si>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</si>
  <si>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</si>
  <si>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</si>
  <si>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</si>
  <si>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</si>
  <si>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</si>
  <si>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</si>
  <si>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</si>
  <si>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</si>
  <si>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</si>
  <si>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</si>
  <si>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</si>
  <si>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</si>
  <si>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</si>
  <si>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</si>
  <si>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</si>
  <si>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</si>
  <si>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</si>
  <si>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</si>
  <si>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</si>
  <si>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</si>
  <si>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</si>
  <si>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</si>
  <si>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</si>
  <si>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</si>
  <si>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</si>
  <si>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</si>
  <si>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</si>
  <si>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</si>
  <si>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</si>
  <si>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</si>
  <si>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</si>
  <si>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</si>
  <si>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</si>
  <si>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</si>
  <si>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</si>
  <si>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</si>
  <si>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</si>
  <si>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</si>
  <si>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</si>
  <si>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</si>
  <si>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</si>
  <si>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</si>
  <si>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</si>
  <si>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</si>
  <si>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</si>
  <si>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</si>
  <si>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</si>
  <si>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</si>
  <si>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</si>
  <si>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</si>
  <si>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</si>
  <si>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</si>
  <si>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</si>
  <si>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</si>
  <si>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</si>
  <si>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</si>
  <si>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</si>
  <si>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</si>
  <si>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</si>
  <si>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</si>
  <si>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</si>
  <si>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</si>
  <si>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</si>
  <si>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</si>
  <si>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</si>
  <si>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</si>
  <si>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</si>
  <si>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</si>
  <si>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</si>
  <si>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</si>
  <si>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</si>
  <si>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</si>
  <si>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</si>
  <si>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</si>
  <si>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</si>
  <si>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</si>
  <si>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</si>
  <si>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</si>
  <si>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</si>
  <si>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</si>
  <si>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</si>
  <si>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</si>
  <si>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</si>
  <si>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</si>
  <si>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</si>
  <si>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</si>
  <si>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</si>
  <si>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</si>
  <si>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</si>
  <si>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</si>
  <si>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</si>
  <si>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</si>
  <si>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</si>
  <si>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</si>
  <si>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</si>
  <si>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</si>
  <si>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</si>
  <si>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</si>
  <si>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</si>
  <si>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</si>
  <si>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</si>
  <si>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</si>
  <si>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</si>
  <si>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</si>
  <si>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</si>
  <si>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</si>
  <si>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</si>
  <si>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</si>
  <si>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</si>
  <si>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</si>
  <si>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</si>
  <si>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</si>
  <si>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</si>
  <si>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</si>
  <si>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</si>
  <si>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</si>
  <si>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</si>
  <si>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</si>
  <si>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</si>
  <si>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</si>
  <si>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</si>
  <si>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</si>
  <si>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</si>
  <si>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</si>
  <si>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</si>
  <si>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</si>
  <si>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</si>
  <si>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</si>
  <si>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</si>
  <si>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</si>
  <si>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</si>
  <si>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</si>
  <si>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</si>
  <si>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</si>
  <si>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</si>
  <si>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</si>
  <si>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</si>
  <si>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</si>
  <si>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</si>
  <si>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</si>
  <si>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</si>
  <si>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</si>
  <si>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</si>
  <si>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</si>
  <si>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</si>
  <si>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</si>
  <si>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</si>
  <si>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</si>
  <si>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</si>
  <si>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</si>
  <si>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</si>
  <si>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</si>
  <si>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</si>
  <si>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</si>
  <si>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</si>
  <si>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</si>
  <si>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</si>
  <si>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</si>
  <si>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</si>
  <si>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</si>
  <si>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</si>
  <si>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</si>
  <si>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</si>
  <si>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</si>
  <si>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</si>
  <si>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</si>
  <si>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</si>
  <si>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</si>
  <si>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</si>
  <si>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</si>
  <si>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</si>
  <si>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</si>
  <si>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</si>
  <si>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</si>
  <si>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</si>
  <si>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</si>
  <si>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</si>
  <si>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</si>
  <si>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</si>
  <si>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</si>
  <si>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</si>
  <si>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</si>
  <si>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</si>
  <si>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</si>
  <si>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</si>
  <si>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</si>
  <si>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</si>
  <si>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</si>
  <si>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</si>
  <si>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</si>
  <si>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</si>
  <si>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</si>
  <si>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</si>
  <si>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</si>
  <si>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</si>
  <si>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</si>
  <si>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</si>
  <si>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</si>
  <si>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</si>
  <si>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</si>
  <si>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</si>
  <si>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</si>
  <si>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</si>
  <si>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</si>
  <si>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</si>
  <si>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</si>
  <si>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</si>
  <si>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</si>
  <si>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</si>
  <si>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</si>
  <si>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</si>
  <si>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</si>
  <si>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</si>
  <si>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</si>
  <si>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</si>
  <si>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</si>
  <si>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</si>
  <si>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</si>
  <si>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</si>
  <si>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</si>
  <si>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</si>
  <si>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</si>
  <si>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</si>
  <si>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</si>
  <si>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</si>
  <si>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</si>
  <si>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</si>
  <si>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</si>
  <si>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</si>
  <si>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</si>
  <si>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</si>
  <si>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</si>
  <si>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</si>
  <si>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</si>
  <si>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</si>
  <si>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</si>
  <si>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</si>
  <si>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</si>
  <si>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</si>
  <si>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</si>
  <si>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</si>
  <si>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</si>
  <si>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</si>
  <si>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</si>
  <si>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</si>
  <si>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</si>
  <si>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</si>
  <si>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</si>
  <si>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</si>
  <si>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</si>
  <si>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</si>
  <si>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</si>
  <si>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</si>
  <si>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</si>
  <si>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</si>
  <si>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</si>
  <si>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</si>
  <si>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</si>
  <si>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</si>
  <si>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</si>
  <si>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</si>
  <si>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</si>
  <si>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</si>
  <si>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</si>
  <si>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</si>
  <si>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</si>
  <si>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</si>
  <si>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</si>
  <si>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</si>
  <si>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</si>
  <si>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</si>
  <si>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</si>
  <si>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</si>
  <si>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</si>
  <si>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</si>
  <si>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</si>
  <si>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</si>
  <si>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</si>
  <si>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</si>
  <si>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</si>
  <si>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</si>
  <si>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</si>
  <si>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</si>
  <si>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</si>
  <si>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</si>
  <si>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</si>
  <si>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</si>
  <si>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</si>
  <si>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</si>
  <si>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</si>
  <si>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</si>
  <si>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</si>
  <si>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</si>
  <si>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</si>
  <si>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</si>
  <si>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</si>
  <si>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</si>
  <si>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</si>
  <si>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</si>
  <si>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</si>
  <si>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</si>
  <si>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</si>
  <si>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</si>
  <si>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</si>
  <si>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</si>
  <si>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</si>
  <si>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</si>
  <si>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</si>
  <si>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</si>
  <si>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</si>
  <si>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</si>
  <si>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</si>
  <si>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</si>
  <si>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</si>
  <si>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</si>
  <si>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</si>
  <si>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</si>
  <si>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</si>
  <si>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</si>
  <si>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</si>
  <si>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</si>
  <si>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</si>
  <si>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</si>
  <si>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</si>
  <si>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</si>
  <si>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</si>
  <si>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</si>
  <si>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</si>
  <si>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</si>
  <si>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</si>
  <si>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</si>
  <si>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</si>
  <si>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</si>
  <si>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</si>
  <si>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</si>
  <si>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</si>
  <si>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</si>
  <si>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</si>
  <si>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</si>
  <si>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</si>
  <si>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</si>
  <si>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</si>
  <si>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</si>
  <si>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</si>
  <si>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</si>
  <si>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</si>
  <si>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</si>
  <si>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</si>
  <si>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</si>
  <si>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</si>
  <si>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</si>
  <si>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</si>
  <si>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</si>
  <si>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</si>
  <si>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</si>
  <si>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</si>
  <si>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</si>
  <si>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</si>
  <si>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</si>
  <si>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</si>
  <si>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</si>
  <si>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</si>
  <si>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</si>
  <si>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</si>
  <si>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</si>
  <si>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</si>
  <si>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</si>
  <si>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</si>
  <si>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</si>
  <si>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</si>
  <si>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</si>
  <si>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</si>
  <si>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</si>
  <si>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</si>
  <si>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</si>
  <si>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</si>
  <si>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</si>
  <si>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</si>
  <si>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</si>
  <si>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</si>
  <si>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</si>
  <si>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</si>
  <si>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</si>
  <si>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</si>
  <si>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</si>
  <si>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</si>
  <si>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</si>
  <si>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</si>
  <si>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</si>
  <si>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</si>
  <si>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</si>
  <si>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</si>
  <si>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</si>
  <si>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</si>
  <si>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</si>
  <si>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</si>
  <si>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</si>
  <si>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</si>
  <si>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</si>
  <si>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</si>
  <si>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</si>
  <si>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</si>
  <si>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</si>
  <si>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</si>
  <si>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</si>
  <si>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</si>
  <si>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</si>
  <si>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</si>
  <si>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</si>
  <si>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</si>
  <si>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</si>
  <si>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</si>
  <si>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</si>
  <si>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</si>
  <si>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</si>
  <si>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</si>
  <si>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</si>
  <si>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</si>
  <si>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</si>
  <si>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</si>
  <si>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</si>
  <si>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</si>
  <si>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</si>
  <si>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</si>
  <si>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</si>
  <si>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</si>
  <si>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</si>
  <si>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</si>
  <si>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</si>
  <si>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</si>
  <si>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</si>
  <si>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</si>
  <si>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</si>
  <si>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</si>
  <si>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</si>
  <si>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</si>
  <si>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</si>
  <si>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</si>
  <si>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</si>
  <si>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</si>
  <si>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</si>
  <si>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</si>
  <si>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</si>
  <si>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</si>
  <si>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</si>
  <si>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</si>
  <si>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</si>
  <si>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</si>
  <si>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</si>
  <si>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</si>
  <si>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</si>
  <si>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</si>
  <si>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</si>
  <si>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</si>
  <si>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</si>
  <si>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</si>
  <si>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</si>
  <si>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</si>
  <si>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</si>
  <si>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</si>
  <si>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</si>
  <si>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</si>
  <si>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</si>
  <si>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</si>
  <si>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</si>
  <si>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</si>
  <si>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</si>
  <si>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</si>
  <si>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</si>
  <si>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</si>
  <si>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</si>
  <si>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</si>
  <si>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</si>
  <si>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</si>
  <si>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</si>
  <si>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</si>
  <si>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</si>
  <si>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</si>
  <si>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</si>
  <si>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</si>
  <si>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</si>
  <si>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</si>
  <si>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</si>
  <si>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</si>
  <si>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</si>
  <si>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</si>
  <si>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</si>
  <si>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</si>
  <si>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</si>
  <si>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</si>
  <si>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</si>
  <si>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</si>
  <si>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</si>
  <si>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</si>
  <si>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</si>
  <si>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</si>
  <si>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</si>
  <si>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</si>
  <si>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</si>
  <si>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</si>
  <si>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</si>
  <si>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</si>
  <si>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</si>
  <si>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</si>
  <si>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</si>
  <si>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</si>
  <si>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</si>
  <si>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</si>
  <si>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</si>
  <si>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</si>
  <si>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</si>
  <si>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</si>
  <si>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</si>
  <si>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</si>
  <si>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</si>
  <si>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</si>
  <si>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</si>
  <si>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</si>
  <si>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</si>
  <si>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</si>
  <si>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</si>
  <si>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</si>
  <si>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</si>
  <si>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</si>
  <si>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</si>
  <si>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</si>
  <si>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</si>
  <si>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</si>
  <si>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</si>
  <si>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</si>
  <si>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</si>
  <si>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</si>
  <si>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</si>
  <si>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</si>
  <si>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</si>
  <si>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</si>
  <si>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</si>
  <si>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</si>
  <si>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</si>
  <si>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</si>
  <si>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</si>
  <si>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</si>
  <si>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</si>
  <si>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</si>
  <si>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</si>
  <si>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</si>
  <si>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</si>
  <si>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</si>
  <si>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</si>
  <si>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</si>
  <si>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</si>
  <si>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</si>
  <si>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</si>
  <si>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</si>
  <si>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</si>
  <si>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</si>
  <si>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</si>
  <si>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</si>
  <si>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</si>
  <si>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</si>
  <si>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</si>
  <si>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</si>
  <si>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</si>
  <si>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</si>
  <si>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</si>
  <si>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</si>
  <si>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</si>
  <si>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</si>
  <si>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</si>
  <si>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</si>
  <si>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</si>
  <si>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</si>
  <si>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</si>
  <si>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</si>
  <si>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</si>
  <si>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</si>
  <si>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</si>
  <si>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</si>
  <si>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</si>
  <si>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</si>
  <si>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</si>
  <si>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</si>
  <si>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</si>
  <si>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</si>
  <si>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</si>
  <si>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</si>
  <si>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</si>
  <si>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</si>
  <si>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</si>
  <si>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</si>
  <si>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</si>
  <si>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</si>
  <si>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</si>
  <si>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</si>
  <si>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</si>
  <si>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</si>
  <si>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</si>
  <si>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</si>
  <si>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</si>
  <si>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</si>
  <si>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</si>
  <si>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</si>
  <si>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</si>
  <si>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</si>
  <si>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</si>
  <si>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</si>
  <si>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</si>
  <si>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</si>
  <si>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</si>
  <si>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</si>
  <si>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</si>
  <si>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</si>
  <si>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</si>
  <si>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</si>
  <si>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</si>
  <si>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</si>
  <si>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</si>
  <si>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</si>
  <si>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</si>
  <si>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</si>
  <si>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</si>
  <si>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</si>
  <si>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</si>
  <si>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</si>
  <si>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</si>
  <si>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</si>
  <si>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</si>
  <si>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</si>
  <si>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</si>
  <si>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</si>
  <si>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</si>
  <si>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</si>
  <si>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</si>
  <si>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</si>
  <si>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</si>
  <si>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</si>
  <si>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</si>
  <si>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</si>
  <si>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</si>
  <si>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</si>
  <si>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</si>
  <si>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</si>
  <si>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</si>
  <si>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</si>
  <si>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</si>
  <si>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</si>
  <si>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</si>
  <si>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</si>
  <si>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</si>
  <si>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</si>
  <si>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</si>
  <si>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</si>
  <si>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</si>
  <si>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</si>
  <si>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</si>
  <si>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</si>
  <si>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</si>
  <si>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</si>
  <si>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</si>
  <si>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</si>
  <si>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</si>
  <si>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</si>
  <si>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</si>
  <si>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</si>
  <si>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</si>
  <si>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</si>
  <si>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</si>
  <si>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</si>
  <si>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</si>
  <si>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</si>
  <si>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</si>
  <si>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</si>
  <si>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</si>
  <si>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</si>
  <si>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</si>
  <si>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</si>
  <si>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</si>
  <si>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</si>
  <si>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</si>
  <si>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</si>
  <si>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</si>
  <si>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</si>
  <si>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</si>
  <si>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</si>
  <si>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</si>
  <si>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</si>
  <si>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</si>
  <si>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</si>
  <si>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</si>
  <si>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</si>
  <si>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</si>
  <si>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</si>
  <si>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</si>
  <si>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</si>
  <si>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</si>
  <si>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</si>
  <si>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</si>
  <si>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</si>
  <si>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</si>
  <si>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</si>
  <si>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</si>
  <si>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</si>
  <si>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</si>
  <si>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</si>
  <si>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</si>
  <si>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</si>
  <si>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</si>
  <si>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</si>
  <si>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</si>
  <si>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</si>
  <si>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</si>
  <si>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</si>
  <si>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</si>
  <si>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</si>
  <si>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</si>
  <si>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</si>
  <si>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</si>
  <si>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</si>
  <si>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</si>
  <si>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</si>
  <si>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</si>
  <si>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</si>
  <si>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</si>
  <si>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</si>
  <si>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</si>
  <si>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</si>
  <si>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</si>
  <si>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</si>
  <si>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</si>
  <si>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</si>
  <si>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</si>
  <si>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</si>
  <si>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</si>
  <si>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</si>
  <si>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</si>
  <si>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</si>
  <si>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</si>
  <si>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</si>
  <si>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</si>
  <si>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</si>
  <si>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</si>
  <si>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</si>
  <si>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</si>
  <si>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</si>
  <si>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</si>
  <si>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</si>
  <si>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</si>
  <si>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</si>
  <si>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</si>
  <si>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</si>
  <si>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</si>
  <si>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</si>
  <si>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</si>
  <si>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</si>
  <si>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</si>
  <si>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</si>
  <si>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</si>
  <si>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</si>
  <si>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</si>
  <si>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</si>
  <si>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</si>
  <si>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</si>
  <si>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</si>
  <si>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</si>
  <si>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</si>
  <si>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</si>
  <si>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</si>
  <si>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</si>
  <si>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</si>
  <si>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</si>
  <si>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</si>
  <si>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</si>
  <si>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</si>
  <si>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</si>
  <si>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</si>
  <si>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</si>
  <si>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</si>
  <si>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</si>
  <si>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</si>
  <si>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</si>
  <si>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</si>
  <si>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</si>
  <si>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</si>
  <si>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</si>
  <si>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</si>
  <si>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</si>
  <si>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</si>
  <si>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</si>
  <si>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</si>
  <si>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</si>
  <si>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</si>
  <si>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</si>
  <si>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</si>
  <si>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</si>
  <si>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</si>
  <si>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</si>
  <si>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</si>
  <si>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</si>
  <si>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</si>
  <si>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</si>
  <si>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</si>
  <si>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</si>
  <si>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</si>
  <si>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</si>
  <si>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</si>
  <si>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</si>
  <si>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</si>
  <si>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</si>
  <si>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</si>
  <si>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</si>
  <si>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</si>
  <si>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</si>
  <si>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</si>
  <si>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</si>
  <si>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</si>
  <si>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</si>
  <si>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</si>
  <si>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</si>
  <si>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</si>
  <si>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</si>
  <si>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</si>
  <si>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</si>
  <si>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</si>
  <si>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</si>
  <si>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</si>
  <si>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</si>
  <si>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</si>
  <si>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</si>
  <si>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</si>
  <si>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</si>
  <si>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</si>
  <si>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</si>
  <si>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</si>
  <si>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</si>
  <si>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</si>
  <si>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</si>
  <si>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</si>
  <si>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</si>
  <si>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</si>
  <si>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</si>
  <si>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</si>
  <si>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</si>
  <si>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</si>
  <si>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</si>
  <si>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</si>
  <si>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</si>
  <si>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</si>
  <si>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</si>
  <si>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</si>
  <si>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</si>
  <si>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</si>
  <si>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</si>
  <si>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</si>
  <si>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</si>
  <si>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</si>
  <si>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</si>
  <si>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</si>
  <si>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</si>
  <si>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</si>
  <si>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</si>
  <si>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</si>
  <si>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</si>
  <si>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</si>
  <si>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</si>
  <si>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</si>
  <si>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</si>
  <si>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</si>
  <si>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</si>
  <si>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</si>
  <si>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</si>
  <si>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</si>
  <si>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</si>
  <si>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</si>
  <si>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</si>
  <si>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</si>
  <si>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</si>
  <si>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</si>
  <si>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</si>
  <si>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</si>
  <si>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</si>
  <si>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</si>
  <si>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</si>
  <si>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</si>
  <si>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</si>
  <si>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</si>
  <si>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</si>
  <si>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</si>
  <si>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</si>
  <si>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</si>
  <si>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</si>
  <si>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</si>
  <si>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</si>
  <si>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</si>
  <si>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</si>
  <si>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</si>
  <si>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</si>
  <si>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</si>
  <si>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</si>
  <si>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</si>
  <si>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</si>
  <si>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</si>
  <si>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</si>
  <si>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</si>
  <si>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</si>
  <si>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</si>
  <si>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</si>
  <si>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</si>
  <si>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</si>
  <si>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</si>
  <si>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</si>
  <si>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</si>
  <si>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</si>
  <si>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</si>
  <si>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</si>
  <si>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</si>
  <si>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</si>
  <si>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</si>
  <si>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</si>
  <si>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</si>
  <si>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</si>
  <si>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</si>
  <si>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</si>
  <si>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</si>
  <si>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</si>
  <si>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</si>
  <si>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</si>
  <si>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</si>
  <si>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</si>
  <si>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</si>
  <si>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</si>
  <si>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</si>
  <si>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</si>
  <si>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</si>
  <si>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</si>
  <si>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</si>
  <si>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</si>
  <si>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</si>
  <si>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</si>
  <si>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</si>
  <si>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</si>
  <si>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</si>
  <si>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</si>
  <si>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</si>
  <si>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</si>
  <si>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</si>
  <si>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</si>
  <si>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</si>
  <si>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</si>
  <si>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</si>
  <si>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</si>
  <si>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</si>
  <si>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</si>
  <si>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</si>
  <si>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</si>
  <si>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</si>
  <si>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</si>
  <si>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</si>
  <si>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</si>
  <si>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</si>
  <si>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</si>
  <si>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</si>
  <si>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</si>
  <si>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</si>
  <si>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</si>
  <si>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</si>
  <si>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</si>
  <si>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</si>
  <si>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</si>
  <si>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</si>
  <si>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</si>
  <si>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</si>
  <si>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</si>
  <si>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</si>
  <si>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</si>
  <si>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</si>
  <si>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</si>
  <si>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</si>
  <si>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</si>
  <si>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</si>
  <si>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</si>
  <si>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</si>
  <si>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</si>
  <si>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</si>
  <si>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</si>
  <si>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</si>
  <si>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</si>
  <si>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</si>
  <si>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</si>
  <si>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</si>
  <si>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</si>
  <si>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</si>
  <si>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</si>
  <si>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</si>
  <si>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</si>
  <si>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</si>
  <si>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</si>
  <si>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</si>
  <si>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</si>
  <si>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</si>
  <si>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</si>
  <si>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</si>
  <si>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</si>
  <si>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</si>
  <si>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</si>
  <si>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</si>
  <si>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</si>
  <si>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</si>
  <si>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</si>
  <si>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</si>
  <si>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</si>
  <si>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</si>
  <si>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</si>
  <si>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</si>
  <si>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</si>
  <si>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</si>
  <si>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</si>
  <si>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</si>
  <si>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</si>
  <si>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</si>
  <si>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</si>
  <si>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</si>
  <si>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</si>
  <si>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</si>
  <si>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</si>
  <si>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</si>
  <si>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</si>
  <si>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</si>
  <si>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</si>
  <si>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</si>
  <si>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</si>
  <si>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</si>
  <si>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</si>
  <si>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</si>
  <si>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</si>
  <si>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</si>
  <si>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</si>
  <si>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</si>
  <si>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</si>
  <si>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</si>
  <si>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</si>
  <si>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</si>
  <si>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</si>
  <si>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</si>
  <si>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</si>
  <si>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</si>
  <si>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</si>
  <si>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</si>
  <si>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</si>
  <si>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</si>
  <si>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</si>
  <si>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</si>
  <si>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</si>
  <si>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</si>
  <si>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</si>
  <si>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</si>
  <si>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</si>
  <si>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</si>
  <si>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</si>
  <si>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</si>
  <si>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</si>
  <si>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</si>
  <si>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</si>
  <si>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</si>
  <si>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</si>
  <si>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</si>
  <si>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</si>
  <si>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</si>
  <si>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</si>
  <si>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</si>
  <si>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</si>
  <si>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</si>
  <si>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</si>
  <si>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</si>
  <si>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</si>
  <si>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</si>
  <si>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</si>
  <si>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</si>
  <si>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</si>
  <si>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</si>
  <si>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</si>
  <si>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</si>
  <si>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</si>
  <si>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</si>
  <si>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</si>
  <si>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</si>
  <si>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</si>
  <si>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</si>
  <si>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</si>
  <si>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</si>
  <si>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</si>
  <si>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</si>
  <si>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</si>
  <si>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</si>
  <si>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</si>
  <si>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</si>
  <si>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</si>
  <si>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</si>
  <si>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</si>
  <si>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</si>
  <si>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</si>
  <si>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</si>
  <si>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</si>
  <si>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</si>
  <si>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</si>
  <si>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</si>
  <si>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</si>
  <si>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</si>
  <si>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</si>
  <si>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</si>
  <si>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</si>
  <si>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</si>
  <si>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</si>
  <si>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</si>
  <si>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</si>
  <si>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</si>
  <si>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</si>
  <si>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</si>
  <si>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</si>
  <si>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</si>
  <si>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</si>
  <si>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</si>
  <si>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</si>
  <si>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</si>
  <si>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</si>
  <si>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</si>
  <si>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</si>
  <si>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</si>
  <si>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</si>
  <si>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</si>
  <si>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</si>
  <si>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</si>
  <si>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</si>
  <si>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</si>
  <si>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</si>
  <si>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</si>
  <si>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</si>
  <si>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</si>
  <si>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</si>
  <si>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</si>
  <si>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</si>
  <si>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</si>
  <si>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</si>
  <si>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</si>
  <si>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</si>
  <si>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</si>
  <si>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</si>
  <si>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</si>
  <si>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</si>
  <si>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</si>
  <si>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</si>
  <si>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</si>
  <si>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</si>
  <si>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</si>
  <si>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</si>
  <si>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</si>
  <si>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</si>
  <si>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</si>
  <si>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</si>
  <si>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</si>
  <si>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</si>
  <si>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</si>
  <si>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</si>
  <si>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</si>
  <si>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</si>
  <si>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</si>
  <si>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</si>
  <si>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</si>
  <si>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</si>
  <si>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</si>
  <si>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</si>
  <si>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</si>
  <si>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</si>
  <si>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</si>
  <si>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</si>
  <si>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</si>
  <si>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</si>
  <si>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</si>
  <si>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</si>
  <si>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</si>
  <si>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</si>
  <si>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</si>
  <si>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</si>
  <si>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</si>
  <si>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</si>
  <si>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</si>
  <si>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</si>
  <si>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</si>
  <si>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</si>
  <si>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</si>
  <si>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</si>
  <si>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</si>
  <si>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</si>
  <si>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</si>
  <si>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</si>
  <si>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</si>
  <si>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</si>
  <si>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</si>
  <si>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</si>
  <si>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</si>
  <si>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</si>
  <si>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</si>
  <si>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</si>
  <si>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</si>
  <si>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</si>
  <si>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</si>
  <si>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</si>
  <si>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</si>
  <si>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</si>
  <si>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</si>
  <si>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</si>
  <si>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</si>
  <si>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</si>
  <si>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</si>
  <si>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</si>
  <si>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</si>
  <si>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</si>
  <si>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</si>
  <si>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</si>
  <si>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</si>
  <si>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</si>
  <si>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</si>
  <si>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</si>
  <si>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</si>
  <si>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</si>
  <si>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</si>
  <si>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</si>
  <si>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</si>
  <si>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</si>
  <si>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</si>
  <si>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</si>
  <si>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</si>
  <si>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</si>
  <si>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</si>
  <si>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</si>
  <si>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</si>
  <si>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</si>
  <si>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</si>
  <si>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</si>
  <si>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</si>
  <si>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</si>
  <si>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</si>
  <si>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</si>
  <si>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</si>
  <si>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</si>
  <si>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</si>
  <si>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</si>
  <si>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</si>
  <si>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</si>
  <si>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</si>
  <si>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</si>
  <si>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</si>
  <si>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</si>
  <si>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</si>
  <si>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</si>
  <si>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</si>
  <si>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</si>
  <si>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</si>
  <si>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</si>
  <si>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</si>
  <si>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</si>
  <si>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</si>
  <si>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</si>
  <si>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</si>
  <si>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</si>
  <si>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</si>
  <si>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</si>
  <si>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</si>
  <si>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</si>
  <si>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</si>
  <si>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</si>
  <si>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</si>
  <si>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</si>
  <si>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</si>
  <si>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</si>
  <si>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</si>
  <si>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</si>
  <si>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</si>
  <si>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</si>
  <si>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</si>
  <si>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</si>
  <si>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</si>
  <si>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</si>
  <si>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</si>
  <si>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</si>
  <si>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</si>
  <si>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</si>
  <si>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</si>
  <si>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</si>
  <si>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</si>
  <si>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</si>
  <si>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</si>
  <si>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</si>
  <si>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</si>
  <si>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</si>
  <si>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</si>
  <si>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</si>
  <si>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</si>
  <si>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</si>
  <si>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</si>
  <si>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</si>
  <si>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</si>
  <si>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</si>
  <si>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</si>
  <si>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</si>
  <si>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</si>
  <si>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</si>
  <si>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</si>
  <si>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</si>
  <si>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</si>
  <si>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</si>
  <si>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</si>
  <si>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</si>
  <si>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</si>
  <si>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</si>
  <si>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</si>
  <si>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</si>
  <si>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</si>
  <si>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</si>
  <si>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</si>
  <si>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</si>
  <si>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</si>
  <si>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</si>
  <si>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</si>
  <si>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</si>
  <si>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</si>
  <si>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</si>
  <si>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</si>
  <si>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</si>
  <si>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</si>
  <si>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</si>
  <si>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</si>
  <si>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</si>
  <si>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</si>
  <si>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</si>
  <si>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</si>
  <si>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</si>
  <si>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</si>
  <si>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</si>
  <si>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</si>
  <si>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</si>
  <si>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</si>
  <si>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</si>
  <si>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</si>
  <si>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</si>
  <si>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</si>
  <si>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</si>
  <si>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</si>
  <si>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</si>
  <si>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</si>
  <si>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</si>
  <si>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</si>
  <si>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</si>
  <si>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</si>
  <si>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</si>
  <si>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</si>
  <si>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</si>
  <si>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</si>
  <si>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</si>
  <si>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</si>
  <si>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</si>
  <si>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</si>
  <si>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</si>
  <si>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</si>
  <si>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</si>
  <si>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</si>
  <si>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</si>
  <si>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</si>
  <si>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</si>
  <si>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</si>
  <si>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</si>
  <si>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</si>
  <si>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</si>
  <si>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</si>
  <si>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</si>
  <si>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</si>
  <si>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</si>
  <si>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</si>
  <si>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</si>
  <si>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</si>
  <si>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</si>
  <si>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</si>
  <si>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</si>
  <si>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</si>
  <si>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</si>
  <si>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</si>
  <si>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</si>
  <si>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</si>
  <si>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</si>
  <si>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</si>
  <si>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</si>
  <si>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</si>
  <si>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</si>
  <si>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</si>
  <si>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</si>
  <si>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</si>
  <si>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</si>
  <si>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</si>
  <si>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</si>
  <si>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</si>
  <si>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</si>
  <si>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</si>
  <si>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</si>
  <si>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</si>
  <si>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</si>
  <si>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</si>
  <si>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</si>
  <si>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</si>
  <si>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</si>
  <si>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</si>
  <si>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</si>
  <si>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</si>
  <si>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</si>
  <si>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</si>
  <si>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</si>
  <si>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</si>
  <si>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</si>
  <si>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</si>
  <si>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</si>
  <si>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</si>
  <si>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</si>
  <si>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</si>
  <si>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</si>
  <si>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</si>
  <si>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</si>
  <si>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</si>
  <si>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</si>
  <si>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</si>
  <si>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</si>
  <si>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</si>
  <si>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</si>
  <si>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</si>
  <si>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</si>
  <si>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</si>
  <si>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</si>
  <si>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</si>
  <si>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</si>
  <si>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</si>
  <si>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</si>
  <si>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</si>
  <si>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</si>
  <si>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</si>
  <si>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</si>
  <si>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</si>
  <si>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</si>
  <si>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</si>
  <si>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</si>
  <si>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</si>
  <si>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</si>
  <si>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</si>
  <si>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</si>
  <si>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</si>
  <si>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</si>
  <si>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</si>
  <si>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</si>
  <si>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</si>
  <si>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</si>
  <si>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</si>
  <si>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</si>
  <si>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</si>
  <si>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</si>
  <si>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</si>
  <si>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</si>
  <si>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</si>
  <si>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</si>
  <si>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</si>
  <si>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</si>
  <si>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</si>
  <si>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</si>
  <si>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</si>
  <si>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</si>
  <si>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</si>
  <si>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</si>
  <si>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</si>
  <si>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</si>
  <si>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</si>
  <si>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</si>
  <si>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</si>
  <si>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</si>
  <si>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</si>
  <si>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</si>
  <si>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</si>
  <si>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</si>
  <si>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</si>
  <si>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</si>
  <si>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</si>
  <si>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</si>
  <si>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</si>
  <si>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</si>
  <si>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</si>
  <si>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</si>
  <si>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</si>
  <si>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</si>
  <si>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</si>
  <si>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</si>
  <si>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</si>
  <si>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</si>
  <si>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</si>
  <si>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</si>
  <si>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</si>
  <si>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</si>
  <si>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</si>
  <si>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</si>
  <si>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</si>
  <si>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</si>
  <si>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</si>
  <si>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</si>
  <si>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</si>
  <si>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</si>
  <si>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</si>
  <si>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</si>
  <si>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</si>
  <si>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</si>
  <si>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</si>
  <si>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</si>
  <si>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</si>
  <si>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</si>
  <si>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</si>
  <si>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</si>
  <si>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</si>
  <si>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</si>
  <si>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</si>
  <si>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</si>
  <si>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</si>
  <si>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</si>
  <si>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</si>
  <si>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</si>
  <si>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</si>
  <si>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</si>
  <si>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</si>
  <si>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</si>
  <si>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</si>
  <si>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</si>
  <si>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</si>
  <si>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</si>
  <si>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</si>
  <si>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</si>
  <si>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</si>
  <si>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</si>
  <si>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</si>
  <si>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</si>
  <si>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</si>
  <si>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</si>
  <si>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</si>
  <si>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</si>
  <si>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</si>
  <si>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</si>
  <si>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</si>
  <si>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</si>
  <si>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</si>
  <si>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</si>
  <si>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</si>
  <si>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</si>
  <si>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</si>
  <si>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</si>
  <si>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</si>
  <si>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</si>
  <si>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</si>
  <si>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</si>
  <si>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</si>
  <si>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</si>
  <si>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</si>
  <si>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</si>
  <si>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</si>
  <si>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</si>
  <si>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</si>
  <si>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</si>
  <si>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</si>
  <si>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</si>
  <si>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</si>
  <si>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</si>
  <si>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</si>
  <si>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</si>
  <si>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</si>
  <si>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</si>
  <si>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</si>
  <si>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</si>
  <si>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</si>
  <si>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</si>
  <si>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</si>
  <si>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</si>
  <si>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</si>
  <si>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</si>
  <si>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</si>
  <si>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</si>
  <si>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</si>
  <si>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</si>
  <si>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</si>
  <si>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</si>
  <si>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</si>
  <si>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</si>
  <si>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</si>
  <si>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</si>
  <si>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</si>
  <si>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</si>
  <si>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</si>
  <si>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</si>
  <si>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</si>
  <si>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</si>
  <si>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</si>
  <si>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</si>
  <si>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</si>
  <si>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</si>
  <si>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</si>
  <si>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</si>
  <si>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</si>
  <si>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</si>
  <si>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</si>
  <si>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</si>
  <si>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</si>
  <si>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</si>
  <si>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</si>
  <si>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</si>
  <si>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</si>
  <si>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</si>
  <si>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</si>
  <si>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</si>
  <si>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</si>
  <si>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</si>
  <si>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</si>
  <si>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</si>
  <si>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</si>
  <si>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</si>
  <si>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</si>
  <si>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</si>
  <si>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</si>
  <si>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</si>
  <si>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</si>
  <si>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</si>
  <si>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</si>
  <si>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</si>
  <si>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</si>
  <si>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</si>
  <si>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</si>
  <si>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</si>
  <si>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</si>
  <si>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</si>
  <si>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</si>
  <si>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</si>
  <si>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</si>
  <si>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</si>
  <si>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</si>
  <si>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</si>
  <si>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</si>
  <si>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</si>
  <si>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</si>
  <si>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</si>
  <si>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</si>
  <si>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</si>
  <si>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</si>
  <si>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</si>
  <si>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</si>
  <si>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</si>
  <si>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</si>
  <si>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</si>
  <si>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</si>
  <si>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</si>
  <si>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</si>
  <si>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</si>
  <si>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</si>
  <si>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</si>
  <si>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</si>
  <si>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</si>
  <si>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</si>
  <si>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</si>
  <si>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</si>
  <si>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</si>
  <si>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</si>
  <si>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</si>
  <si>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</si>
  <si>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</si>
  <si>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</si>
  <si>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</si>
  <si>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</si>
  <si>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</si>
  <si>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</si>
  <si>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</si>
  <si>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</si>
  <si>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</si>
  <si>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</si>
  <si>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</si>
  <si>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</si>
  <si>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</si>
  <si>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</si>
  <si>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</si>
  <si>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</si>
  <si>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</si>
  <si>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</si>
  <si>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</si>
  <si>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</si>
  <si>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</si>
  <si>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</si>
  <si>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</si>
  <si>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</si>
  <si>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</si>
  <si>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</si>
  <si>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</si>
  <si>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</si>
  <si>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</si>
  <si>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</si>
  <si>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</si>
  <si>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</si>
  <si>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</si>
  <si>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</si>
  <si>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</si>
  <si>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</si>
  <si>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</si>
  <si>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</si>
  <si>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</si>
  <si>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</si>
  <si>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</si>
  <si>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</si>
  <si>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</si>
  <si>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</si>
  <si>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</si>
  <si>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</si>
  <si>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</si>
  <si>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</si>
  <si>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</si>
  <si>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</si>
  <si>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</si>
  <si>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</si>
  <si>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</si>
  <si>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</si>
  <si>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</si>
  <si>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</si>
  <si>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</si>
  <si>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</si>
  <si>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</si>
  <si>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</si>
  <si>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</si>
  <si>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</si>
  <si>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</si>
  <si>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</si>
  <si>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</si>
  <si>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</si>
  <si>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</si>
  <si>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</si>
  <si>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</si>
  <si>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</si>
  <si>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</si>
  <si>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</si>
  <si>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</si>
  <si>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</si>
  <si>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</si>
  <si>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</si>
  <si>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</si>
  <si>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</si>
  <si>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</si>
  <si>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</si>
  <si>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</si>
  <si>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</si>
  <si>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</si>
  <si>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</si>
  <si>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</si>
  <si>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</si>
  <si>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</si>
  <si>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</si>
  <si>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</si>
  <si>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</si>
  <si>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</si>
  <si>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</si>
  <si>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</si>
  <si>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</si>
  <si>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</si>
  <si>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</si>
  <si>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</si>
  <si>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</si>
  <si>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</si>
  <si>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</si>
  <si>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</si>
  <si>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</si>
  <si>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</si>
  <si>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</si>
  <si>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</si>
  <si>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</si>
  <si>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</si>
  <si>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</si>
  <si>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</si>
  <si>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</si>
  <si>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</si>
  <si>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</si>
  <si>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</si>
  <si>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</si>
  <si>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</si>
  <si>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</si>
  <si>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</si>
  <si>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</si>
  <si>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</si>
  <si>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</si>
  <si>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</si>
  <si>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</si>
  <si>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</si>
  <si>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</si>
  <si>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</si>
  <si>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</si>
  <si>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</si>
  <si>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</si>
  <si>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</si>
  <si>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</si>
  <si>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</si>
  <si>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</si>
  <si>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</si>
  <si>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</si>
  <si>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</si>
  <si>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</si>
  <si>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</si>
  <si>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</si>
  <si>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</si>
  <si>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</si>
  <si>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</si>
  <si>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</si>
  <si>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</si>
  <si>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</si>
  <si>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</si>
  <si>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</si>
  <si>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</si>
  <si>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</si>
  <si>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</si>
  <si>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</si>
  <si>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</si>
  <si>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</si>
  <si>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</si>
  <si>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</si>
  <si>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</si>
  <si>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</si>
  <si>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</si>
  <si>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</si>
  <si>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</si>
  <si>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</si>
  <si>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</si>
  <si>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</si>
  <si>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</si>
  <si>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</si>
  <si>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</si>
  <si>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</si>
  <si>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</si>
  <si>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</si>
  <si>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</si>
  <si>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</si>
  <si>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</si>
  <si>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</si>
  <si>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</si>
  <si>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</si>
  <si>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</si>
  <si>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</si>
  <si>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</si>
  <si>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</si>
  <si>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</si>
  <si>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</si>
  <si>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</si>
  <si>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</si>
  <si>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</si>
  <si>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</si>
  <si>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</si>
  <si>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</si>
  <si>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</si>
  <si>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</si>
  <si>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</si>
  <si>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</si>
  <si>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</si>
  <si>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</si>
  <si>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</si>
  <si>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</si>
  <si>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</si>
  <si>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</si>
  <si>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</si>
  <si>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</si>
  <si>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</si>
  <si>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</si>
  <si>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</si>
  <si>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</si>
  <si>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</si>
  <si>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</si>
  <si>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</si>
  <si>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</si>
  <si>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</si>
  <si>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</si>
  <si>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</si>
  <si>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</si>
  <si>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</si>
  <si>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</si>
  <si>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</si>
  <si>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</si>
  <si>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</si>
  <si>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</si>
  <si>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</si>
  <si>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</si>
  <si>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</si>
  <si>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</si>
  <si>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</si>
  <si>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</si>
  <si>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</si>
  <si>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</si>
  <si>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</si>
  <si>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</si>
  <si>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</si>
  <si>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</si>
  <si>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</si>
  <si>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</si>
  <si>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</si>
  <si>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</si>
  <si>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</si>
  <si>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</si>
  <si>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</si>
  <si>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</si>
  <si>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</si>
  <si>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</si>
  <si>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</si>
  <si>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</si>
  <si>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</si>
  <si>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</si>
  <si>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</si>
  <si>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</si>
  <si>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</si>
  <si>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</si>
  <si>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</si>
  <si>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</si>
  <si>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</si>
  <si>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</si>
  <si>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</si>
  <si>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</si>
  <si>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</si>
  <si>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</si>
  <si>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</si>
  <si>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</si>
  <si>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</si>
  <si>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</si>
  <si>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</si>
  <si>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</si>
  <si>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</si>
  <si>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</si>
  <si>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</si>
  <si>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</si>
  <si>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</si>
  <si>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</si>
  <si>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</si>
  <si>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</si>
  <si>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</si>
  <si>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</si>
  <si>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</si>
  <si>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</si>
  <si>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</si>
  <si>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</si>
  <si>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</si>
  <si>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</si>
  <si>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</si>
  <si>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</si>
  <si>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</si>
  <si>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</si>
  <si>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</si>
  <si>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</si>
  <si>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</si>
  <si>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</si>
  <si>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</si>
  <si>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</si>
  <si>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</si>
  <si>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</si>
  <si>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</si>
  <si>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</si>
  <si>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</si>
  <si>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</si>
  <si>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</si>
  <si>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</si>
  <si>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</si>
  <si>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</si>
  <si>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</si>
  <si>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</si>
  <si>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</si>
  <si>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</si>
  <si>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</si>
  <si>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</si>
  <si>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</si>
  <si>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</si>
  <si>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</si>
  <si>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</si>
  <si>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</si>
  <si>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</si>
  <si>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</si>
  <si>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</si>
  <si>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</si>
  <si>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</si>
  <si>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</si>
  <si>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</si>
  <si>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</si>
  <si>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</si>
  <si>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</si>
  <si>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</si>
  <si>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</si>
  <si>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</si>
  <si>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</si>
  <si>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</si>
  <si>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</si>
  <si>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</si>
  <si>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</si>
  <si>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</si>
  <si>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</si>
  <si>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</si>
  <si>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</si>
  <si>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</si>
  <si>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</si>
  <si>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</si>
  <si>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</si>
  <si>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</si>
  <si>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</si>
  <si>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</si>
  <si>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</si>
  <si>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</si>
  <si>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</si>
  <si>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</si>
  <si>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</si>
  <si>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</si>
  <si>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</si>
  <si>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</si>
  <si>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</si>
  <si>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</si>
  <si>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</si>
  <si>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</si>
  <si>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</si>
  <si>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</si>
  <si>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</si>
  <si>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</si>
  <si>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</si>
  <si>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</si>
  <si>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</si>
  <si>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</si>
  <si>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</si>
  <si>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</si>
  <si>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</si>
  <si>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</si>
  <si>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</si>
  <si>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</si>
  <si>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</si>
  <si>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</si>
  <si>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</si>
  <si>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</si>
  <si>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</si>
  <si>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</si>
  <si>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</si>
  <si>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</si>
  <si>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</si>
  <si>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</si>
  <si>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</si>
  <si>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</si>
  <si>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</si>
  <si>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</si>
  <si>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</si>
  <si>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</si>
  <si>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</si>
  <si>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</si>
  <si>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</si>
  <si>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</si>
  <si>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</si>
  <si>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</si>
  <si>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</si>
  <si>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</si>
  <si>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</si>
  <si>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</si>
  <si>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</si>
  <si>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</si>
  <si>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</si>
  <si>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</si>
  <si>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</si>
  <si>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</si>
  <si>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</si>
  <si>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</si>
  <si>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</si>
  <si>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</si>
  <si>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</si>
  <si>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</si>
  <si>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</si>
  <si>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</si>
  <si>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</si>
  <si>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</si>
  <si>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</si>
  <si>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</si>
  <si>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</si>
  <si>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</si>
  <si>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</si>
  <si>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</si>
  <si>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</si>
  <si>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</si>
  <si>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</si>
  <si>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</si>
  <si>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</si>
  <si>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</si>
  <si>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</si>
  <si>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</si>
  <si>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</si>
  <si>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</si>
  <si>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</si>
  <si>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</si>
  <si>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</si>
  <si>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</si>
  <si>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</si>
  <si>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</si>
  <si>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</si>
  <si>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</si>
  <si>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</si>
  <si>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</si>
  <si>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</si>
  <si>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</si>
  <si>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</si>
  <si>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</si>
  <si>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</si>
  <si>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</si>
  <si>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</si>
  <si>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</si>
  <si>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</si>
  <si>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</si>
  <si>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</si>
  <si>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</si>
  <si>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</si>
  <si>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</si>
  <si>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</si>
  <si>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</si>
  <si>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</si>
  <si>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</si>
  <si>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</si>
  <si>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</si>
  <si>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</si>
  <si>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</si>
  <si>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</si>
  <si>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</si>
  <si>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</si>
  <si>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</si>
  <si>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</si>
  <si>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</si>
  <si>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</si>
  <si>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</si>
  <si>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</si>
  <si>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</si>
  <si>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</si>
  <si>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</si>
  <si>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</si>
  <si>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</si>
  <si>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</si>
  <si>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</si>
  <si>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</si>
  <si>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</si>
  <si>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</si>
  <si>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</si>
  <si>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</si>
  <si>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</si>
  <si>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</si>
  <si>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</si>
  <si>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</si>
  <si>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</si>
  <si>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</si>
  <si>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</si>
  <si>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</si>
  <si>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</si>
  <si>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</si>
  <si>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</si>
  <si>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</si>
  <si>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</si>
  <si>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</si>
  <si>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</si>
  <si>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</si>
  <si>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</si>
  <si>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</si>
  <si>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</si>
  <si>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</si>
  <si>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</si>
  <si>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</si>
  <si>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</si>
  <si>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</si>
  <si>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</si>
  <si>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</si>
  <si>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</si>
  <si>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</si>
  <si>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</si>
  <si>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</si>
  <si>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</si>
  <si>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</si>
  <si>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</si>
  <si>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</si>
  <si>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</si>
  <si>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</si>
  <si>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</si>
  <si>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</si>
  <si>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</si>
  <si>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</si>
  <si>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</si>
  <si>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</si>
  <si>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</si>
  <si>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</si>
  <si>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</si>
  <si>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</si>
  <si>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</si>
  <si>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</si>
  <si>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</si>
  <si>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</si>
  <si>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</si>
  <si>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</si>
  <si>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</si>
  <si>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</si>
  <si>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</si>
  <si>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</si>
  <si>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</si>
  <si>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</si>
  <si>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</si>
  <si>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</si>
  <si>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</si>
  <si>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</si>
  <si>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</si>
  <si>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</si>
  <si>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</si>
  <si>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</si>
  <si>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</si>
  <si>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</si>
  <si>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</si>
  <si>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</si>
  <si>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</si>
  <si>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</si>
  <si>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</si>
  <si>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</si>
  <si>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</si>
  <si>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</si>
  <si>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</si>
  <si>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</si>
  <si>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</si>
  <si>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</si>
  <si>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</si>
  <si>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</si>
  <si>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</si>
  <si>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</si>
  <si>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</si>
  <si>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</si>
  <si>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</si>
  <si>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</si>
  <si>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</si>
  <si>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</si>
  <si>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</si>
  <si>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</si>
  <si>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</si>
  <si>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</si>
  <si>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</si>
  <si>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</si>
  <si>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</si>
  <si>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</si>
  <si>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</si>
  <si>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</si>
  <si>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</si>
  <si>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</si>
  <si>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</si>
  <si>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</si>
  <si>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</si>
  <si>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</si>
  <si>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</si>
  <si>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</si>
  <si>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</si>
  <si>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</si>
  <si>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</si>
  <si>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</si>
  <si>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</si>
  <si>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</si>
  <si>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</si>
  <si>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</si>
  <si>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</si>
  <si>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</si>
  <si>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</si>
  <si>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</si>
  <si>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</si>
  <si>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</si>
  <si>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</si>
  <si>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</si>
  <si>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</si>
  <si>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</si>
  <si>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</si>
  <si>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</si>
  <si>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</si>
  <si>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</si>
  <si>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</si>
  <si>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</si>
  <si>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</si>
  <si>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</si>
  <si>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</si>
  <si>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</si>
  <si>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</si>
  <si>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</si>
  <si>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</si>
  <si>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</si>
  <si>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</si>
  <si>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</si>
  <si>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</si>
  <si>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</si>
  <si>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</si>
  <si>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</si>
  <si>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</si>
  <si>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</si>
  <si>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</si>
  <si>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</si>
  <si>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</si>
  <si>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</si>
  <si>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</si>
  <si>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</si>
  <si>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</si>
  <si>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</si>
  <si>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</si>
  <si>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</si>
  <si>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</si>
  <si>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</si>
  <si>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</si>
  <si>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</si>
  <si>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</si>
  <si>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</si>
  <si>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</si>
  <si>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</si>
  <si>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</si>
  <si>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</si>
  <si>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</si>
  <si>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</si>
  <si>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</si>
  <si>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</si>
  <si>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</si>
  <si>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</si>
  <si>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</si>
  <si>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</si>
  <si>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</si>
  <si>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</si>
  <si>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</si>
  <si>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</si>
  <si>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</si>
  <si>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</si>
  <si>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</si>
  <si>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</si>
  <si>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</si>
  <si>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</si>
  <si>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</si>
  <si>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</si>
  <si>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</si>
  <si>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</si>
  <si>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</si>
  <si>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</si>
  <si>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</si>
  <si>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</si>
  <si>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</si>
  <si>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</si>
  <si>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</si>
  <si>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</si>
  <si>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</si>
  <si>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</si>
  <si>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</si>
  <si>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</si>
  <si>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</si>
  <si>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</si>
  <si>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</si>
  <si>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</si>
  <si>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</si>
  <si>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</si>
  <si>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</si>
  <si>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</si>
  <si>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</si>
  <si>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</si>
  <si>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</si>
  <si>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</si>
  <si>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</si>
  <si>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</si>
  <si>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</si>
  <si>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</si>
  <si>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</si>
  <si>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</si>
  <si>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</si>
  <si>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</si>
  <si>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</si>
  <si>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</si>
  <si>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</si>
  <si>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</si>
  <si>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</si>
  <si>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</si>
  <si>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</si>
  <si>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</si>
  <si>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</si>
  <si>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</si>
  <si>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</si>
  <si>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</si>
  <si>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</si>
  <si>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</si>
  <si>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</si>
  <si>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</si>
  <si>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</si>
  <si>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</si>
  <si>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</si>
  <si>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</si>
  <si>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</si>
  <si>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</si>
  <si>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</si>
  <si>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</si>
  <si>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</si>
  <si>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</si>
  <si>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</si>
  <si>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</si>
  <si>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</si>
  <si>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</si>
  <si>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</si>
  <si>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</si>
  <si>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</si>
  <si>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</si>
  <si>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</si>
  <si>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</si>
  <si>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</si>
  <si>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</si>
  <si>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</si>
  <si>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</si>
  <si>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</si>
  <si>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</si>
  <si>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</si>
  <si>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</si>
  <si>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</si>
  <si>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</si>
  <si>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</si>
  <si>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</si>
  <si>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</si>
  <si>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</si>
  <si>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</si>
  <si>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</si>
  <si>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</si>
  <si>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</si>
  <si>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</si>
  <si>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</si>
  <si>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</si>
  <si>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</si>
  <si>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</si>
  <si>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</si>
  <si>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</si>
  <si>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</si>
  <si>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</si>
  <si>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</si>
  <si>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</si>
  <si>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</si>
  <si>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</si>
  <si>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</si>
  <si>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</si>
  <si>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</si>
  <si>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</si>
  <si>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</si>
  <si>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</si>
  <si>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</si>
  <si>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</si>
  <si>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</si>
  <si>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</si>
  <si>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</si>
  <si>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</si>
  <si>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</si>
  <si>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</si>
  <si>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</si>
  <si>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</si>
  <si>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</si>
  <si>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</si>
  <si>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</si>
  <si>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</si>
  <si>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</si>
  <si>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</si>
  <si>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</si>
  <si>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</si>
  <si>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</si>
  <si>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</si>
  <si>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</si>
  <si>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</si>
  <si>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</si>
  <si>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</si>
  <si>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</si>
  <si>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</si>
  <si>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</si>
  <si>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</si>
  <si>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</si>
  <si>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</si>
  <si>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</si>
  <si>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</si>
  <si>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</si>
  <si>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</si>
  <si>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</si>
  <si>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</si>
  <si>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</si>
  <si>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</si>
  <si>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</si>
  <si>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</si>
  <si>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</si>
  <si>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</si>
  <si>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</si>
  <si>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</si>
  <si>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</si>
  <si>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</si>
  <si>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</si>
  <si>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</si>
  <si>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</si>
  <si>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</si>
  <si>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</si>
  <si>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</si>
  <si>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</si>
  <si>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</si>
  <si>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</si>
  <si>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</si>
  <si>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</si>
  <si>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</si>
  <si>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</si>
  <si>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</si>
  <si>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</si>
  <si>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</si>
  <si>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</si>
  <si>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</si>
  <si>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</si>
  <si>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</si>
  <si>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</si>
  <si>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</si>
  <si>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</si>
  <si>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</si>
  <si>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</si>
  <si>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</si>
  <si>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</si>
  <si>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</si>
  <si>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</si>
  <si>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</si>
  <si>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</si>
  <si>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</si>
  <si>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</si>
  <si>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</si>
  <si>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</si>
  <si>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</si>
  <si>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</si>
  <si>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</si>
  <si>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</si>
  <si>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</si>
  <si>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</si>
  <si>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</si>
  <si>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</si>
  <si>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</si>
  <si>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</si>
  <si>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</si>
  <si>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</si>
  <si>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</si>
  <si>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</si>
  <si>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</si>
  <si>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</si>
  <si>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</si>
  <si>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</si>
  <si>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</si>
  <si>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</si>
  <si>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</si>
  <si>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</si>
  <si>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</si>
  <si>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</si>
  <si>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</si>
  <si>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</si>
  <si>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</si>
  <si>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</si>
  <si>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</si>
  <si>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</si>
  <si>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</si>
  <si>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</si>
  <si>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</si>
  <si>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</si>
  <si>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</si>
  <si>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</si>
  <si>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</si>
  <si>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</si>
  <si>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</si>
  <si>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</si>
  <si>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</si>
  <si>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</si>
  <si>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</si>
  <si>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</si>
  <si>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</si>
  <si>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</si>
  <si>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</si>
  <si>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</si>
  <si>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</si>
  <si>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</si>
  <si>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</si>
  <si>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</si>
  <si>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</si>
  <si>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</si>
  <si>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</si>
  <si>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</si>
  <si>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</si>
  <si>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</si>
  <si>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</si>
  <si>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</si>
  <si>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</si>
  <si>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</si>
  <si>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</si>
  <si>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</si>
  <si>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</si>
  <si>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</si>
  <si>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</si>
  <si>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</si>
  <si>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</si>
  <si>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</si>
  <si>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</si>
  <si>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</si>
  <si>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</si>
  <si>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</si>
  <si>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</si>
  <si>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</si>
  <si>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</si>
  <si>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</si>
  <si>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</si>
  <si>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</si>
  <si>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</si>
  <si>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</si>
  <si>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</si>
  <si>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</si>
  <si>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</si>
  <si>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</si>
  <si>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</si>
  <si>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</si>
  <si>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</si>
  <si>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</si>
  <si>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</si>
  <si>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</si>
  <si>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</si>
  <si>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</si>
  <si>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</si>
  <si>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</si>
  <si>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</si>
  <si>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</si>
  <si>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</si>
  <si>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</si>
  <si>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</si>
  <si>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</si>
  <si>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</si>
  <si>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</si>
  <si>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</si>
  <si>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</si>
  <si>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</si>
  <si>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</si>
  <si>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</si>
  <si>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</si>
  <si>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</si>
  <si>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</si>
  <si>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</si>
  <si>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</si>
  <si>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</si>
  <si>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</si>
  <si>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</si>
  <si>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</si>
  <si>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</si>
  <si>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</si>
  <si>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</si>
  <si>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</si>
  <si>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</si>
  <si>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</si>
  <si>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</si>
  <si>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</si>
  <si>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</si>
  <si>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</si>
  <si>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</si>
  <si>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</si>
  <si>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</si>
  <si>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</si>
  <si>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</si>
  <si>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</si>
  <si>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</si>
  <si>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</si>
  <si>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</si>
  <si>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</si>
  <si>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</si>
  <si>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</si>
  <si>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</si>
  <si>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</si>
  <si>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</si>
  <si>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</si>
  <si>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</si>
  <si>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</si>
  <si>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</si>
  <si>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</si>
  <si>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</si>
  <si>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</si>
  <si>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</si>
  <si>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</si>
  <si>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</si>
  <si>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</si>
  <si>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</si>
  <si>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</si>
  <si>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</si>
  <si>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</si>
  <si>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</si>
  <si>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</si>
  <si>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</si>
  <si>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</si>
  <si>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</si>
  <si>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</si>
  <si>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</si>
  <si>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</si>
  <si>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</si>
  <si>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</si>
  <si>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</si>
  <si>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</si>
  <si>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</si>
  <si>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</si>
  <si>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</si>
  <si>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</si>
  <si>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</si>
  <si>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</si>
  <si>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</si>
  <si>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</si>
  <si>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</si>
  <si>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</si>
  <si>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</si>
  <si>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</si>
  <si>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</si>
  <si>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</si>
  <si>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</si>
  <si>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</si>
  <si>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</si>
  <si>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</si>
  <si>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</si>
  <si>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</si>
  <si>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</si>
  <si>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</si>
  <si>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</si>
  <si>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</si>
  <si>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</si>
  <si>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</si>
  <si>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</si>
  <si>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</si>
  <si>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</si>
  <si>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</si>
  <si>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</si>
  <si>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</si>
  <si>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</si>
  <si>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</si>
  <si>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</si>
  <si>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</si>
  <si>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</si>
  <si>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</si>
  <si>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</si>
  <si>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</si>
  <si>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</si>
  <si>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</si>
  <si>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</si>
  <si>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</si>
  <si>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</si>
  <si>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</si>
  <si>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</si>
  <si>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</si>
  <si>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</si>
  <si>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</si>
  <si>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</si>
  <si>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</si>
  <si>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</si>
  <si>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</si>
  <si>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</si>
  <si>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</si>
  <si>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</si>
  <si>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</si>
  <si>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</si>
  <si>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</si>
  <si>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</si>
  <si>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</si>
  <si>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</si>
  <si>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</si>
  <si>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</si>
  <si>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</si>
  <si>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</si>
  <si>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</si>
  <si>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</si>
  <si>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</si>
  <si>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</si>
  <si>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</si>
  <si>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</si>
  <si>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</si>
  <si>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</si>
  <si>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</si>
  <si>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</si>
  <si>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</si>
  <si>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</si>
  <si>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</si>
  <si>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</si>
  <si>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</si>
  <si>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</si>
  <si>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</si>
  <si>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</si>
  <si>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</si>
  <si>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</si>
  <si>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</si>
  <si>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</si>
  <si>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</si>
  <si>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</si>
  <si>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</si>
  <si>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</si>
  <si>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</si>
  <si>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</si>
  <si>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</si>
  <si>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</si>
  <si>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</si>
  <si>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</si>
  <si>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</si>
  <si>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</si>
  <si>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</si>
  <si>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</si>
  <si>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</si>
  <si>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</si>
  <si>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</si>
  <si>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</si>
  <si>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</si>
  <si>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</si>
  <si>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</si>
  <si>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</si>
  <si>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</si>
  <si>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</si>
  <si>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</si>
  <si>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</si>
  <si>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</si>
  <si>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</si>
  <si>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</si>
  <si>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</si>
  <si>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</si>
  <si>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</si>
  <si>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</si>
  <si>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</si>
  <si>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</si>
  <si>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</si>
  <si>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</si>
  <si>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</si>
  <si>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</si>
  <si>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</si>
  <si>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</si>
  <si>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</si>
  <si>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</si>
  <si>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</si>
  <si>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</si>
  <si>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</si>
  <si>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</si>
  <si>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</si>
  <si>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</si>
  <si>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</si>
  <si>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</si>
  <si>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</si>
  <si>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</si>
  <si>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</si>
  <si>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</si>
  <si>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</si>
  <si>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</si>
  <si>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</si>
  <si>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</si>
  <si>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</si>
  <si>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</si>
  <si>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</si>
  <si>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</si>
  <si>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</si>
  <si>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</si>
  <si>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</si>
  <si>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</si>
  <si>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</si>
  <si>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</si>
  <si>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</si>
  <si>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</si>
  <si>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</si>
  <si>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</si>
  <si>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</si>
  <si>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</si>
  <si>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</si>
  <si>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</si>
  <si>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</si>
  <si>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</si>
  <si>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</si>
  <si>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</si>
  <si>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</si>
  <si>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</si>
  <si>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</si>
  <si>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</si>
  <si>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</si>
  <si>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</si>
  <si>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</si>
  <si>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</si>
  <si>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</si>
  <si>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</si>
  <si>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</si>
  <si>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</si>
  <si>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</si>
  <si>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</si>
  <si>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</si>
  <si>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</si>
  <si>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</si>
  <si>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</si>
  <si>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</si>
  <si>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</si>
  <si>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</si>
  <si>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</si>
  <si>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</si>
  <si>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</si>
  <si>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</si>
  <si>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</si>
  <si>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</si>
  <si>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</si>
  <si>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</si>
  <si>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</si>
  <si>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</si>
  <si>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</si>
  <si>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</si>
  <si>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</si>
  <si>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</si>
  <si>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</si>
  <si>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</si>
  <si>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</si>
  <si>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</si>
  <si>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</si>
  <si>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</si>
  <si>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</si>
  <si>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</si>
  <si>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</si>
  <si>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</si>
  <si>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</si>
  <si>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</si>
  <si>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</si>
  <si>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</si>
  <si>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</si>
  <si>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</si>
  <si>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</si>
  <si>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</si>
  <si>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</si>
  <si>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</si>
  <si>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</si>
  <si>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</si>
  <si>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</si>
  <si>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</si>
  <si>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</si>
  <si>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</si>
  <si>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</si>
  <si>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</si>
  <si>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</si>
  <si>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</si>
  <si>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</si>
  <si>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</si>
  <si>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</si>
  <si>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</si>
  <si>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</si>
  <si>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</si>
  <si>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</si>
  <si>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</si>
  <si>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</si>
  <si>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</si>
  <si>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</si>
  <si>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</si>
  <si>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</si>
  <si>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</si>
  <si>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</si>
  <si>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</si>
  <si>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</si>
  <si>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</si>
  <si>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</si>
  <si>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</si>
  <si>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</si>
  <si>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</si>
  <si>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</si>
  <si>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</si>
  <si>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</si>
  <si>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</si>
  <si>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</si>
  <si>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</si>
  <si>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</si>
  <si>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</si>
  <si>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</si>
  <si>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</si>
  <si>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</si>
  <si>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</si>
  <si>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</si>
  <si>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</si>
  <si>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</si>
  <si>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</si>
  <si>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</si>
  <si>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</si>
  <si>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</si>
  <si>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</si>
  <si>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</si>
  <si>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</si>
  <si>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</si>
  <si>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</si>
  <si>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</si>
  <si>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</si>
  <si>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</si>
  <si>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</si>
  <si>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</si>
  <si>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</si>
  <si>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</si>
  <si>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</si>
  <si>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</si>
  <si>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</si>
  <si>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</si>
  <si>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</si>
  <si>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</si>
  <si>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</si>
  <si>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</si>
  <si>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</si>
  <si>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</si>
  <si>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</si>
  <si>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</si>
  <si>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</si>
  <si>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</si>
  <si>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</si>
  <si>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</si>
  <si>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</si>
  <si>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</si>
  <si>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</si>
  <si>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</si>
  <si>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</si>
  <si>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</si>
  <si>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</si>
  <si>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</si>
  <si>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</si>
  <si>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</si>
  <si>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</si>
  <si>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</si>
  <si>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</si>
  <si>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</si>
  <si>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</si>
  <si>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</si>
  <si>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</si>
  <si>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</si>
  <si>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</si>
  <si>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</si>
  <si>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</si>
  <si>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</si>
  <si>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</si>
  <si>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</si>
  <si>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</si>
  <si>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</si>
  <si>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</si>
  <si>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</si>
  <si>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</si>
  <si>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</si>
  <si>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</si>
  <si>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</si>
  <si>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</si>
  <si>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</si>
  <si>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</si>
  <si>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</si>
  <si>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</si>
  <si>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</si>
  <si>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</si>
  <si>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</si>
  <si>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</si>
  <si>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</si>
  <si>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</si>
  <si>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</si>
  <si>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</si>
  <si>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</si>
  <si>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</si>
  <si>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</si>
  <si>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</si>
  <si>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</si>
  <si>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</si>
  <si>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</si>
  <si>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</si>
  <si>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</si>
  <si>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</si>
  <si>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</si>
  <si>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</si>
  <si>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</si>
  <si>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</si>
  <si>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</si>
  <si>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</si>
  <si>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</si>
  <si>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</si>
  <si>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</si>
  <si>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</si>
  <si>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</si>
  <si>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</si>
  <si>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</si>
  <si>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</si>
  <si>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</si>
  <si>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</si>
  <si>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</si>
  <si>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</si>
  <si>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</si>
  <si>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</si>
  <si>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</si>
  <si>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</si>
  <si>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</si>
  <si>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</si>
  <si>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</si>
  <si>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</si>
  <si>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</si>
  <si>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</si>
  <si>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</si>
  <si>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</si>
  <si>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</si>
  <si>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</si>
  <si>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</si>
  <si>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</si>
  <si>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</si>
  <si>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</si>
  <si>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</si>
  <si>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</si>
  <si>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</si>
  <si>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</si>
  <si>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</si>
  <si>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</si>
  <si>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</si>
  <si>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</si>
  <si>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</si>
  <si>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</si>
  <si>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</si>
  <si>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</si>
  <si>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</si>
  <si>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</si>
  <si>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</si>
  <si>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</si>
  <si>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</si>
  <si>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</si>
  <si>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</si>
  <si>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</si>
  <si>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</si>
  <si>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</si>
  <si>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</si>
  <si>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</si>
  <si>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</si>
  <si>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</si>
  <si>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</si>
  <si>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</si>
  <si>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</si>
  <si>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</si>
  <si>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</si>
  <si>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</si>
  <si>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</si>
  <si>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</si>
  <si>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</si>
  <si>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</si>
  <si>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</si>
  <si>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</si>
  <si>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</si>
  <si>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</si>
  <si>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</si>
  <si>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</si>
  <si>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</si>
  <si>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</si>
  <si>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</si>
  <si>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</si>
  <si>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</si>
  <si>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</si>
  <si>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</si>
  <si>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</si>
  <si>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</si>
  <si>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</si>
  <si>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</si>
  <si>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</si>
  <si>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</si>
  <si>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</si>
  <si>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</si>
  <si>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</si>
  <si>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</si>
  <si>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</si>
  <si>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</si>
  <si>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</si>
  <si>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</si>
  <si>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</si>
  <si>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</si>
  <si>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</si>
  <si>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</si>
  <si>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</si>
  <si>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</si>
  <si>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</si>
  <si>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</si>
  <si>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</si>
  <si>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</si>
  <si>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</si>
  <si>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</si>
  <si>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</si>
  <si>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</si>
  <si>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</si>
  <si>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</si>
  <si>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</si>
  <si>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</si>
  <si>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</si>
  <si>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</si>
  <si>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</si>
  <si>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</si>
  <si>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</si>
  <si>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</si>
  <si>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</si>
  <si>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</si>
  <si>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</si>
  <si>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</si>
  <si>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</si>
  <si>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</si>
  <si>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</si>
  <si>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</si>
  <si>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</si>
  <si>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</si>
  <si>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</si>
  <si>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</si>
  <si>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</si>
  <si>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</si>
  <si>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</si>
  <si>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</si>
  <si>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</si>
  <si>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</si>
  <si>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</si>
  <si>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</si>
  <si>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</si>
  <si>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</si>
  <si>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</si>
  <si>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</si>
  <si>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</si>
  <si>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</si>
  <si>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</si>
  <si>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</si>
  <si>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</si>
  <si>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</si>
  <si>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</si>
  <si>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</si>
  <si>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</si>
  <si>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</si>
  <si>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</si>
  <si>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</si>
  <si>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</si>
  <si>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</si>
  <si>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</si>
  <si>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</si>
  <si>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</si>
  <si>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</si>
  <si>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</si>
  <si>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</si>
  <si>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</si>
  <si>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</si>
  <si>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</si>
  <si>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</si>
  <si>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</si>
  <si>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</si>
  <si>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</si>
  <si>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</si>
  <si>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</si>
  <si>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</si>
  <si>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</si>
  <si>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</si>
  <si>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</si>
  <si>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</si>
  <si>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</si>
  <si>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</si>
  <si>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</si>
  <si>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</si>
  <si>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</si>
  <si>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</si>
  <si>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</si>
  <si>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</si>
  <si>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</si>
  <si>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</si>
  <si>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</si>
  <si>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</si>
  <si>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</si>
  <si>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</si>
  <si>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</si>
  <si>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</si>
  <si>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</si>
  <si>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</si>
  <si>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</si>
  <si>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</si>
  <si>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</si>
  <si>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</si>
  <si>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</si>
  <si>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</si>
  <si>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</si>
  <si>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</si>
  <si>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</si>
  <si>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</si>
  <si>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</si>
  <si>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</si>
  <si>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</si>
  <si>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</si>
  <si>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</si>
  <si>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</si>
  <si>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</si>
  <si>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</si>
  <si>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</si>
  <si>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</si>
  <si>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</si>
  <si>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</si>
  <si>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</si>
  <si>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</si>
  <si>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</si>
  <si>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</si>
  <si>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</si>
  <si>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</si>
  <si>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</si>
  <si>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</si>
  <si>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</si>
  <si>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</si>
  <si>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</si>
  <si>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</si>
  <si>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</si>
  <si>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</si>
  <si>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</si>
  <si>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</si>
  <si>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</si>
  <si>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</si>
  <si>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</si>
  <si>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</si>
  <si>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</si>
  <si>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</si>
  <si>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</si>
  <si>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</si>
  <si>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</si>
  <si>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</si>
  <si>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</si>
  <si>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</si>
  <si>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</si>
  <si>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</si>
  <si>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</si>
  <si>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</si>
  <si>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</si>
  <si>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</si>
  <si>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</si>
  <si>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</si>
  <si>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</si>
  <si>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</si>
  <si>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</si>
  <si>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</si>
  <si>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</si>
  <si>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</si>
  <si>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</si>
  <si>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</si>
  <si>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</si>
  <si>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</si>
  <si>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</si>
  <si>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</si>
  <si>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</si>
  <si>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</si>
  <si>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</si>
  <si>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</si>
  <si>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</si>
  <si>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</si>
  <si>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</si>
  <si>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</si>
  <si>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</si>
  <si>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</si>
  <si>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</si>
  <si>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</si>
  <si>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</si>
  <si>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</si>
  <si>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</si>
  <si>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</si>
  <si>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</si>
  <si>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</si>
  <si>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</si>
  <si>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</si>
  <si>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</si>
  <si>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</si>
  <si>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</si>
  <si>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</si>
  <si>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</si>
  <si>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</si>
  <si>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</si>
  <si>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</si>
  <si>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</si>
  <si>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</si>
  <si>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</si>
  <si>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</si>
  <si>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</si>
  <si>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</si>
  <si>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</si>
  <si>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</si>
  <si>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</si>
  <si>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</si>
  <si>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</si>
  <si>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</si>
  <si>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</si>
  <si>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</si>
  <si>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</si>
  <si>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</si>
  <si>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</si>
  <si>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</si>
  <si>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</si>
  <si>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</si>
  <si>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</si>
  <si>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</si>
  <si>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</si>
  <si>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</si>
  <si>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</si>
  <si>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</si>
  <si>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</si>
  <si>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</si>
  <si>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</si>
  <si>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</si>
  <si>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</si>
  <si>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</si>
  <si>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</si>
  <si>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</si>
  <si>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</si>
  <si>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</si>
  <si>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</si>
  <si>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</si>
  <si>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</si>
  <si>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</si>
  <si>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</si>
  <si>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</si>
  <si>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</si>
  <si>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</si>
  <si>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</si>
  <si>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</si>
  <si>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</si>
  <si>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</si>
  <si>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</si>
  <si>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</si>
  <si>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</si>
  <si>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</si>
  <si>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</si>
  <si>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</si>
  <si>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</si>
  <si>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</si>
  <si>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</si>
  <si>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</si>
  <si>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</si>
  <si>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</si>
  <si>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</si>
  <si>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</si>
  <si>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</si>
  <si>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</si>
  <si>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</si>
  <si>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</si>
  <si>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</si>
  <si>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</si>
  <si>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</si>
  <si>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</si>
  <si>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</si>
  <si>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</si>
  <si>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</si>
  <si>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</si>
  <si>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</si>
  <si>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</si>
  <si>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</si>
  <si>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</si>
  <si>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</si>
  <si>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</si>
  <si>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</si>
  <si>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</si>
  <si>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</si>
  <si>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</si>
  <si>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</si>
  <si>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</si>
  <si>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</si>
  <si>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</si>
  <si>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</si>
  <si>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</si>
  <si>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</si>
  <si>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</si>
  <si>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</si>
  <si>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</si>
  <si>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</si>
  <si>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</si>
  <si>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</si>
  <si>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</si>
  <si>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</si>
  <si>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</si>
  <si>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</si>
  <si>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</si>
  <si>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</si>
  <si>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</si>
  <si>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</si>
  <si>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</si>
  <si>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</si>
  <si>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</si>
  <si>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</si>
  <si>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</si>
  <si>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</si>
  <si>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</si>
  <si>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</si>
  <si>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</si>
  <si>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</si>
  <si>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</si>
  <si>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</si>
  <si>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</si>
  <si>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</si>
  <si>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</si>
  <si>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</si>
  <si>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</si>
  <si>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</si>
  <si>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</si>
  <si>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</si>
  <si>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</si>
  <si>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</si>
  <si>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</si>
  <si>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</si>
  <si>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</si>
  <si>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</si>
  <si>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</si>
  <si>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</si>
  <si>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</si>
  <si>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</si>
  <si>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</si>
  <si>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</si>
  <si>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</si>
  <si>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</si>
  <si>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</si>
  <si>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</si>
  <si>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</si>
  <si>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</si>
  <si>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</si>
  <si>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</si>
  <si>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</si>
  <si>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</si>
  <si>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</si>
  <si>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</si>
  <si>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</si>
  <si>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</si>
  <si>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</si>
  <si>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</si>
  <si>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</si>
  <si>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</si>
  <si>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</si>
  <si>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</si>
  <si>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</si>
  <si>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</si>
  <si>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</si>
  <si>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</si>
  <si>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</si>
  <si>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</si>
  <si>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</si>
  <si>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</si>
  <si>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</si>
  <si>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</si>
  <si>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</si>
  <si>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</si>
  <si>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</si>
  <si>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</si>
  <si>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</si>
  <si>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</si>
  <si>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</si>
  <si>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</si>
  <si>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</si>
  <si>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</si>
  <si>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</si>
  <si>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</si>
  <si>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</si>
  <si>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</si>
  <si>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</si>
  <si>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</si>
  <si>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</si>
  <si>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</si>
  <si>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</si>
  <si>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</si>
  <si>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</si>
  <si>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</si>
  <si>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</si>
  <si>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</si>
  <si>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</si>
  <si>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</si>
  <si>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</si>
  <si>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</si>
  <si>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</si>
  <si>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</si>
  <si>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</si>
  <si>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</si>
  <si>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</si>
  <si>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</si>
  <si>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</si>
  <si>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</si>
  <si>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</si>
  <si>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</si>
  <si>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</si>
  <si>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</si>
  <si>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</si>
  <si>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</si>
  <si>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</si>
  <si>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</si>
  <si>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</si>
  <si>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</si>
  <si>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</si>
  <si>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</si>
  <si>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</si>
  <si>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</si>
  <si>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</si>
  <si>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</si>
  <si>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</si>
  <si>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</si>
  <si>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</si>
  <si>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</si>
  <si>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</si>
  <si>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</si>
  <si>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</si>
  <si>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</si>
  <si>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</si>
  <si>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</si>
  <si>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</si>
  <si>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</si>
  <si>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</si>
  <si>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</si>
  <si>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</si>
  <si>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</si>
  <si>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</si>
  <si>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</si>
  <si>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</si>
  <si>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</si>
  <si>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</si>
  <si>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</si>
  <si>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</si>
  <si>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</si>
  <si>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</si>
  <si>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</si>
  <si>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</si>
  <si>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</si>
  <si>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</si>
  <si>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</si>
  <si>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</si>
  <si>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</si>
  <si>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</si>
  <si>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</si>
  <si>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</si>
  <si>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</si>
  <si>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</si>
  <si>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</si>
  <si>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</si>
  <si>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</si>
  <si>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</si>
  <si>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</si>
  <si>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</si>
  <si>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</si>
  <si>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</si>
  <si>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</si>
  <si>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</si>
  <si>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</si>
  <si>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</si>
  <si>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</si>
  <si>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</si>
  <si>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</si>
  <si>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</si>
  <si>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</si>
  <si>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</si>
  <si>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</si>
  <si>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</si>
  <si>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</si>
  <si>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</si>
  <si>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</si>
  <si>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</si>
  <si>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</si>
  <si>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</si>
  <si>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</si>
  <si>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</si>
  <si>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</si>
  <si>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</si>
  <si>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</si>
  <si>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</si>
  <si>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</si>
  <si>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</si>
  <si>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</si>
  <si>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</si>
  <si>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</si>
  <si>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</si>
  <si>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</si>
  <si>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</si>
  <si>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</si>
  <si>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</si>
  <si>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</si>
  <si>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</si>
  <si>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</si>
  <si>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</si>
  <si>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</si>
  <si>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</si>
  <si>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</si>
  <si>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</si>
  <si>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</si>
  <si>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</si>
  <si>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</si>
  <si>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</si>
  <si>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</si>
  <si>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</si>
  <si>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</si>
  <si>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</si>
  <si>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</si>
  <si>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</si>
  <si>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</si>
  <si>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</si>
  <si>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</si>
  <si>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</si>
  <si>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</si>
  <si>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</si>
  <si>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</si>
  <si>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</si>
  <si>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</si>
  <si>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</si>
  <si>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</si>
  <si>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</si>
  <si>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</si>
  <si>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</si>
  <si>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</si>
  <si>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</si>
  <si>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</si>
  <si>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</si>
  <si>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</si>
  <si>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</si>
  <si>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</si>
  <si>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</si>
  <si>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</si>
  <si>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</si>
  <si>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</si>
  <si>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</si>
  <si>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</si>
  <si>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</si>
  <si>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</si>
  <si>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</si>
  <si>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</si>
  <si>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</si>
  <si>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</si>
  <si>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</si>
  <si>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</si>
  <si>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</si>
  <si>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</si>
  <si>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</si>
  <si>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</si>
  <si>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</si>
  <si>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</si>
  <si>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</si>
  <si>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</si>
  <si>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</si>
  <si>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</si>
  <si>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</si>
  <si>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</si>
  <si>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</si>
  <si>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</si>
  <si>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</si>
  <si>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</si>
  <si>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</si>
  <si>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</si>
  <si>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</si>
  <si>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</si>
  <si>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</si>
  <si>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</si>
  <si>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</si>
  <si>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</si>
  <si>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</si>
  <si>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</si>
  <si>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</si>
  <si>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</si>
  <si>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</si>
  <si>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</si>
  <si>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</si>
  <si>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</si>
  <si>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</si>
  <si>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</si>
  <si>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</si>
  <si>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</si>
  <si>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</si>
  <si>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</si>
  <si>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</si>
  <si>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</si>
  <si>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</si>
  <si>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</si>
  <si>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</si>
  <si>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</si>
  <si>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</si>
  <si>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</si>
  <si>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</si>
  <si>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</si>
  <si>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</si>
  <si>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</si>
  <si>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</si>
  <si>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</si>
  <si>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</si>
  <si>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</si>
  <si>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</si>
  <si>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</si>
  <si>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</si>
  <si>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</si>
  <si>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</si>
  <si>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</si>
  <si>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</si>
  <si>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</si>
  <si>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</si>
  <si>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</si>
  <si>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</si>
  <si>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</si>
  <si>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</si>
  <si>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</si>
  <si>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</si>
  <si>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</si>
  <si>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</si>
  <si>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</si>
  <si>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</si>
  <si>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</si>
  <si>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</si>
  <si>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</si>
  <si>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</si>
  <si>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</si>
  <si>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</si>
  <si>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</si>
  <si>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</si>
  <si>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</si>
  <si>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</si>
  <si>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</si>
  <si>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</si>
  <si>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</si>
  <si>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</si>
  <si>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</si>
  <si>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</si>
  <si>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</si>
  <si>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</si>
  <si>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</si>
  <si>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</si>
  <si>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</si>
  <si>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</si>
  <si>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</si>
  <si>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</si>
  <si>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</si>
  <si>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</si>
  <si>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</si>
  <si>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</si>
  <si>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</si>
  <si>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</si>
  <si>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</si>
  <si>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</si>
  <si>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</si>
  <si>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</si>
  <si>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</si>
  <si>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</si>
  <si>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</si>
  <si>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</si>
  <si>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</si>
  <si>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</si>
  <si>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</si>
  <si>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</si>
  <si>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</si>
  <si>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</si>
  <si>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</si>
  <si>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</si>
  <si>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</si>
  <si>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</si>
  <si>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</si>
  <si>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</si>
  <si>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</si>
  <si>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</si>
  <si>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</si>
  <si>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</si>
  <si>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</si>
  <si>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</si>
  <si>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</si>
  <si>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</si>
  <si>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</si>
  <si>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</si>
  <si>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</si>
  <si>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</si>
  <si>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</si>
  <si>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</si>
  <si>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</si>
  <si>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</si>
  <si>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</si>
  <si>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</si>
  <si>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</si>
  <si>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</si>
  <si>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</si>
  <si>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</si>
  <si>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</si>
  <si>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</si>
  <si>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</si>
  <si>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</si>
  <si>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</si>
  <si>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</si>
  <si>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</si>
  <si>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</si>
  <si>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</si>
  <si>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</si>
  <si>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</si>
  <si>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</si>
  <si>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</si>
  <si>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</si>
  <si>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</si>
  <si>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</si>
  <si>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</si>
  <si>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</si>
  <si>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</si>
  <si>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</si>
  <si>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</si>
  <si>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</si>
  <si>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</si>
  <si>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</si>
  <si>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</si>
  <si>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</si>
  <si>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</si>
  <si>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</si>
  <si>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</si>
  <si>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</si>
  <si>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</si>
  <si>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</si>
  <si>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</si>
  <si>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</si>
  <si>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</si>
  <si>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</si>
  <si>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</si>
  <si>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</si>
  <si>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</si>
  <si>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</si>
  <si>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</si>
  <si>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</si>
  <si>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</si>
  <si>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</si>
  <si>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</si>
  <si>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</si>
  <si>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</si>
  <si>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</si>
  <si>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</si>
  <si>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</si>
  <si>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</si>
  <si>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</si>
  <si>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</si>
  <si>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</si>
  <si>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</si>
  <si>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</si>
  <si>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</si>
  <si>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</si>
  <si>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</si>
  <si>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</si>
  <si>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</si>
  <si>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</si>
  <si>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</si>
  <si>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</si>
  <si>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</si>
  <si>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</si>
  <si>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</si>
  <si>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</si>
  <si>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</si>
  <si>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</si>
  <si>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</si>
  <si>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</si>
  <si>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</si>
  <si>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</si>
  <si>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</si>
  <si>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</si>
  <si>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</si>
  <si>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</si>
  <si>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</si>
  <si>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</si>
  <si>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</si>
  <si>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</si>
  <si>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</si>
  <si>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</si>
  <si>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</si>
  <si>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</si>
  <si>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</si>
  <si>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</si>
  <si>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</si>
  <si>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</si>
  <si>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</si>
  <si>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</si>
  <si>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</si>
  <si>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</si>
  <si>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</si>
  <si>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</si>
  <si>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</si>
  <si>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</si>
  <si>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</si>
  <si>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</si>
  <si>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</si>
  <si>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</si>
  <si>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</si>
  <si>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</si>
  <si>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</si>
  <si>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</si>
  <si>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</si>
  <si>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</si>
  <si>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</si>
  <si>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</si>
  <si>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</si>
  <si>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</si>
  <si>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</si>
  <si>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</si>
  <si>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</si>
  <si>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</si>
  <si>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</si>
  <si>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</si>
  <si>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</si>
  <si>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</si>
  <si>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</si>
  <si>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</si>
  <si>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</si>
  <si>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</si>
  <si>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</si>
  <si>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</si>
  <si>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</si>
  <si>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</si>
  <si>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</si>
  <si>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</si>
  <si>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</si>
  <si>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</si>
  <si>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</si>
  <si>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</si>
  <si>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</si>
  <si>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</si>
  <si>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</si>
  <si>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</si>
  <si>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</si>
  <si>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</si>
  <si>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</si>
  <si>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</si>
  <si>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</si>
  <si>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</si>
  <si>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</si>
  <si>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</si>
  <si>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</si>
  <si>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</si>
  <si>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</si>
  <si>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</si>
  <si>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</si>
  <si>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</si>
  <si>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</si>
  <si>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</si>
  <si>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</si>
  <si>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</si>
  <si>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</si>
  <si>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</si>
  <si>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</si>
  <si>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</si>
  <si>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</si>
  <si>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</si>
  <si>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</si>
  <si>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</si>
  <si>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</si>
  <si>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</si>
  <si>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</si>
  <si>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</si>
  <si>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</si>
  <si>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</si>
  <si>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</si>
  <si>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</si>
  <si>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</si>
  <si>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</si>
  <si>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</si>
  <si>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</si>
  <si>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</si>
  <si>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</si>
  <si>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</si>
  <si>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</si>
  <si>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</si>
  <si>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</si>
  <si>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</si>
  <si>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</si>
  <si>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</si>
  <si>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</si>
  <si>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</si>
  <si>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</si>
  <si>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</si>
  <si>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</si>
  <si>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</si>
  <si>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</si>
  <si>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</si>
  <si>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</si>
  <si>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</si>
  <si>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</si>
  <si>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</si>
  <si>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</si>
  <si>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</si>
  <si>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</si>
  <si>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</si>
  <si>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</si>
  <si>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</si>
  <si>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</si>
  <si>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</si>
  <si>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</si>
  <si>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</si>
  <si>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</si>
  <si>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</si>
  <si>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</si>
  <si>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</si>
  <si>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</si>
  <si>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</si>
  <si>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</si>
  <si>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</si>
  <si>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</si>
  <si>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</si>
  <si>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</si>
  <si>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</si>
  <si>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</si>
  <si>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</si>
  <si>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</si>
  <si>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</si>
  <si>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</si>
  <si>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</si>
  <si>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</si>
  <si>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</si>
  <si>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</si>
  <si>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</si>
  <si>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</si>
  <si>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</si>
  <si>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</si>
  <si>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</si>
  <si>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</si>
  <si>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</si>
  <si>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</si>
  <si>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</si>
  <si>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</si>
  <si>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</si>
  <si>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</si>
  <si>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</si>
  <si>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</si>
  <si>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</si>
  <si>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</si>
  <si>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</si>
  <si>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</si>
  <si>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</si>
  <si>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</si>
  <si>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</si>
  <si>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</si>
  <si>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</si>
  <si>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</si>
  <si>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</si>
  <si>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</si>
  <si>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</si>
  <si>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</si>
  <si>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</si>
  <si>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</si>
  <si>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</si>
  <si>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</si>
  <si>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</si>
  <si>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</si>
  <si>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</si>
  <si>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</si>
  <si>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</si>
  <si>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</si>
  <si>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</si>
  <si>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</si>
  <si>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</si>
  <si>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</si>
  <si>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</si>
  <si>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</si>
  <si>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</si>
  <si>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</si>
  <si>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</si>
  <si>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</si>
  <si>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</si>
  <si>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</si>
  <si>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</si>
  <si>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</si>
  <si>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</si>
  <si>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</si>
  <si>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</si>
  <si>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</si>
  <si>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</si>
  <si>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</si>
  <si>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</si>
  <si>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</si>
  <si>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</si>
  <si>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</si>
  <si>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</si>
  <si>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</si>
  <si>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</si>
  <si>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</si>
  <si>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</si>
  <si>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</si>
  <si>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</si>
  <si>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</si>
  <si>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</si>
  <si>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</si>
  <si>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</si>
  <si>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</si>
  <si>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</si>
  <si>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</si>
  <si>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</si>
  <si>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</si>
  <si>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</si>
  <si>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</si>
  <si>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</si>
  <si>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</si>
  <si>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</si>
  <si>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</si>
  <si>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</si>
  <si>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</si>
  <si>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</si>
  <si>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</si>
  <si>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</si>
  <si>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</si>
  <si>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</si>
  <si>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</si>
  <si>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</si>
  <si>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</si>
  <si>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</si>
  <si>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</si>
  <si>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</si>
  <si>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</si>
  <si>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</si>
  <si>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</si>
  <si>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</si>
  <si>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</si>
  <si>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</si>
  <si>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</si>
  <si>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</si>
  <si>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</si>
  <si>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</si>
  <si>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</si>
  <si>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</si>
  <si>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</si>
  <si>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</si>
  <si>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</si>
  <si>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</si>
  <si>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</si>
  <si>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</si>
  <si>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</si>
  <si>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</si>
  <si>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</si>
  <si>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</si>
  <si>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</si>
  <si>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</si>
  <si>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</si>
  <si>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</si>
  <si>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</si>
  <si>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</si>
  <si>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</si>
  <si>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</si>
  <si>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</si>
  <si>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</si>
  <si>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</si>
  <si>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</si>
  <si>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</si>
  <si>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</si>
  <si>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</si>
  <si>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</si>
  <si>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</si>
  <si>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</si>
  <si>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</si>
  <si>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</si>
  <si>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</si>
  <si>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</si>
  <si>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</si>
  <si>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</si>
  <si>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</si>
  <si>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</si>
  <si>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</si>
  <si>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</si>
  <si>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</si>
  <si>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</si>
  <si>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</si>
  <si>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</si>
  <si>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</si>
  <si>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</si>
  <si>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</si>
  <si>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</si>
  <si>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</si>
  <si>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</si>
  <si>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</si>
  <si>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</si>
  <si>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</si>
  <si>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</si>
  <si>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</si>
  <si>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</si>
  <si>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</si>
  <si>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</si>
  <si>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</si>
  <si>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</si>
  <si>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</si>
  <si>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</si>
  <si>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</si>
  <si>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</si>
  <si>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</si>
  <si>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</si>
  <si>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</si>
  <si>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</si>
  <si>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</si>
  <si>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</si>
  <si>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</si>
  <si>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</si>
  <si>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</si>
  <si>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</si>
  <si>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</si>
  <si>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</si>
  <si>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</si>
  <si>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</si>
  <si>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</si>
  <si>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</si>
  <si>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</si>
  <si>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</si>
  <si>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</si>
  <si>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</si>
  <si>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</si>
  <si>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</si>
  <si>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</si>
  <si>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</si>
  <si>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</si>
  <si>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</si>
  <si>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</si>
  <si>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</si>
  <si>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</si>
  <si>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</si>
  <si>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</si>
  <si>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</si>
  <si>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</si>
  <si>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</si>
  <si>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</si>
  <si>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</si>
  <si>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</si>
  <si>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</si>
  <si>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</si>
  <si>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</si>
  <si>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</si>
  <si>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</si>
  <si>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</si>
  <si>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</si>
  <si>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</si>
  <si>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</si>
  <si>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</si>
  <si>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</si>
  <si>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</si>
  <si>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</si>
  <si>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</si>
  <si>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</si>
  <si>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</si>
  <si>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</si>
  <si>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</si>
  <si>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</si>
  <si>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</si>
  <si>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</si>
  <si>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</si>
  <si>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</si>
  <si>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</si>
  <si>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</si>
  <si>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</si>
  <si>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</si>
  <si>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</si>
  <si>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</si>
  <si>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</si>
  <si>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</si>
  <si>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</si>
  <si>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</si>
  <si>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</si>
  <si>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</si>
  <si>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</si>
  <si>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</si>
  <si>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</si>
  <si>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</si>
  <si>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</si>
  <si>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</si>
  <si>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</si>
  <si>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</si>
  <si>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</si>
  <si>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</si>
  <si>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</si>
  <si>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</si>
  <si>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</si>
  <si>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</si>
  <si>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</si>
  <si>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</si>
  <si>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</si>
  <si>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</si>
  <si>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</si>
  <si>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</si>
  <si>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</si>
  <si>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</si>
  <si>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</si>
  <si>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</si>
  <si>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</si>
  <si>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</si>
  <si>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</si>
  <si>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</si>
  <si>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</si>
  <si>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</si>
  <si>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</si>
  <si>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</si>
  <si>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</si>
  <si>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</si>
  <si>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</si>
  <si>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</si>
  <si>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</si>
  <si>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</si>
  <si>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</si>
  <si>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</si>
  <si>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</si>
  <si>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</si>
  <si>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</si>
  <si>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</si>
  <si>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</si>
  <si>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</si>
  <si>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</si>
  <si>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</si>
  <si>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</si>
  <si>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</si>
  <si>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</si>
  <si>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</si>
  <si>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</si>
  <si>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</si>
  <si>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</si>
  <si>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</si>
  <si>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</si>
  <si>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</si>
  <si>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</si>
  <si>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</si>
  <si>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</si>
  <si>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</si>
  <si>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</si>
  <si>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</si>
  <si>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</si>
  <si>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</si>
  <si>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</si>
  <si>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</si>
  <si>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</si>
  <si>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</si>
  <si>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</si>
  <si>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</si>
  <si>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</si>
  <si>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</si>
  <si>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</si>
  <si>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</si>
  <si>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</si>
  <si>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</si>
  <si>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</si>
  <si>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</si>
  <si>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</si>
  <si>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</si>
  <si>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</si>
  <si>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</si>
  <si>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</si>
  <si>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</si>
  <si>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</si>
  <si>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</si>
  <si>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</si>
  <si>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</si>
  <si>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</si>
  <si>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</si>
  <si>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</si>
  <si>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</si>
  <si>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</si>
  <si>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</si>
  <si>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</si>
  <si>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</si>
  <si>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</si>
  <si>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</si>
  <si>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</si>
  <si>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</si>
  <si>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</si>
  <si>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</si>
  <si>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</si>
  <si>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</si>
  <si>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</si>
  <si>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</si>
  <si>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</si>
  <si>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</si>
  <si>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</si>
  <si>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</si>
  <si>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</si>
  <si>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</si>
  <si>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</si>
  <si>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</si>
  <si>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</si>
  <si>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</si>
  <si>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</si>
  <si>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</si>
  <si>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</si>
  <si>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</si>
  <si>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</si>
  <si>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</si>
  <si>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</si>
  <si>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</si>
  <si>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</si>
  <si>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</si>
  <si>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</si>
  <si>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</si>
  <si>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</si>
  <si>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</si>
  <si>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</si>
  <si>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</si>
  <si>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</si>
  <si>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</si>
  <si>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</si>
  <si>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</si>
  <si>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</si>
  <si>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</si>
  <si>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</si>
  <si>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</si>
  <si>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</si>
  <si>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</si>
  <si>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</si>
  <si>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</si>
  <si>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</si>
  <si>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</si>
  <si>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</si>
  <si>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</si>
  <si>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</si>
  <si>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</si>
  <si>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</si>
  <si>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</si>
  <si>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</si>
  <si>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</si>
  <si>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</si>
  <si>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</si>
  <si>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</si>
  <si>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</si>
  <si>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</si>
  <si>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</si>
  <si>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</si>
  <si>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</si>
  <si>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</si>
  <si>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</si>
  <si>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</si>
  <si>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</si>
  <si>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</si>
  <si>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</si>
  <si>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</si>
  <si>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</si>
  <si>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</si>
  <si>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</si>
  <si>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</si>
  <si>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</si>
  <si>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</si>
  <si>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</si>
  <si>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</si>
  <si>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</si>
  <si>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</si>
  <si>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</si>
  <si>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</si>
  <si>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</si>
  <si>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</si>
  <si>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</si>
  <si>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</si>
  <si>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</si>
  <si>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</si>
  <si>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</si>
  <si>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</si>
  <si>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</si>
  <si>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</si>
  <si>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</si>
  <si>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</si>
  <si>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</si>
  <si>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</si>
  <si>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</si>
  <si>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</si>
  <si>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</si>
  <si>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</si>
  <si>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</si>
  <si>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</si>
  <si>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</si>
  <si>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</si>
  <si>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</si>
  <si>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</si>
  <si>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</si>
  <si>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</si>
  <si>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</si>
  <si>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</si>
  <si>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</si>
  <si>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</si>
  <si>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</si>
  <si>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</si>
  <si>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</si>
  <si>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</si>
  <si>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</si>
  <si>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</si>
  <si>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</si>
  <si>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</si>
  <si>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</si>
  <si>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</si>
  <si>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</si>
  <si>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</si>
  <si>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</si>
  <si>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</si>
  <si>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</si>
  <si>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</si>
  <si>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</si>
  <si>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</si>
  <si>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</si>
  <si>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</si>
  <si>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</si>
  <si>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</si>
  <si>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</si>
  <si>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</si>
  <si>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</si>
  <si>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</si>
  <si>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</si>
  <si>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</si>
  <si>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</si>
  <si>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</si>
  <si>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</si>
  <si>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</si>
  <si>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</si>
  <si>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</si>
  <si>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</si>
  <si>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</si>
  <si>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</si>
  <si>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</si>
  <si>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</si>
  <si>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</si>
  <si>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</si>
  <si>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</si>
  <si>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</si>
  <si>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</si>
  <si>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</si>
  <si>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</si>
  <si>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</si>
  <si>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</si>
  <si>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</si>
  <si>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</si>
  <si>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</si>
  <si>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</si>
  <si>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</si>
  <si>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</si>
  <si>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</si>
  <si>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</si>
  <si>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</si>
  <si>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</si>
  <si>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</si>
  <si>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</si>
  <si>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</si>
  <si>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</si>
  <si>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</si>
  <si>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</si>
  <si>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</si>
  <si>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</si>
  <si>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</si>
  <si>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</si>
  <si>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</si>
  <si>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</si>
  <si>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</si>
  <si>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</si>
  <si>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</si>
  <si>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</si>
  <si>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</si>
  <si>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</si>
  <si>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</si>
  <si>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</si>
  <si>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</si>
  <si>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</si>
  <si>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</si>
  <si>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</si>
  <si>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</si>
  <si>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</si>
  <si>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</si>
  <si>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</si>
  <si>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</si>
  <si>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</si>
  <si>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</si>
  <si>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</si>
  <si>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</si>
  <si>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</si>
  <si>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</si>
  <si>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</si>
  <si>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</si>
  <si>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</si>
  <si>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</si>
  <si>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</si>
  <si>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</si>
  <si>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</si>
  <si>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</si>
  <si>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</si>
  <si>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</si>
  <si>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</si>
  <si>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</si>
  <si>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</si>
  <si>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</si>
  <si>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</si>
  <si>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</si>
  <si>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</si>
  <si>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</si>
  <si>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</si>
  <si>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</si>
  <si>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</si>
  <si>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</si>
  <si>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</si>
  <si>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</si>
  <si>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</si>
  <si>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</si>
  <si>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</si>
  <si>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</si>
  <si>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</si>
  <si>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</si>
  <si>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</si>
  <si>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</si>
  <si>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</si>
  <si>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</si>
  <si>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</si>
  <si>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</si>
  <si>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</si>
  <si>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</si>
  <si>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</si>
  <si>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</si>
  <si>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</si>
  <si>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</si>
  <si>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</si>
  <si>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</si>
  <si>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</si>
  <si>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</si>
  <si>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</si>
  <si>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</si>
  <si>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</si>
  <si>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</si>
  <si>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</si>
  <si>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</si>
  <si>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</si>
  <si>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</si>
  <si>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</si>
  <si>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</si>
  <si>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</si>
  <si>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</si>
  <si>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</si>
  <si>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</si>
  <si>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</si>
  <si>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</si>
  <si>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</si>
  <si>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</si>
  <si>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</si>
  <si>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</si>
  <si>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</si>
  <si>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</si>
  <si>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</si>
  <si>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</si>
  <si>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</si>
  <si>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</si>
  <si>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</si>
  <si>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</si>
  <si>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</si>
  <si>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</si>
  <si>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</si>
  <si>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</si>
  <si>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</si>
  <si>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</si>
  <si>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</si>
  <si>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</si>
  <si>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</si>
  <si>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</si>
  <si>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</si>
  <si>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</si>
  <si>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</si>
  <si>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</si>
  <si>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</si>
  <si>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</si>
  <si>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</si>
  <si>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</si>
  <si>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</si>
  <si>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</si>
  <si>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</si>
  <si>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</si>
  <si>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</si>
  <si>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</si>
  <si>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</si>
  <si>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</si>
  <si>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</si>
  <si>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</si>
  <si>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</si>
  <si>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</si>
  <si>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</si>
  <si>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</si>
  <si>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</si>
  <si>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</si>
  <si>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</si>
  <si>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</si>
  <si>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</si>
  <si>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</si>
  <si>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</si>
  <si>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</si>
  <si>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</si>
  <si>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</si>
  <si>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</si>
  <si>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</si>
  <si>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</si>
  <si>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</si>
  <si>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</si>
  <si>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</si>
  <si>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</si>
  <si>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</si>
  <si>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</si>
  <si>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</si>
  <si>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</si>
  <si>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</si>
  <si>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</si>
  <si>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</si>
  <si>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</si>
  <si>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</si>
  <si>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</si>
  <si>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</si>
  <si>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</si>
  <si>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</si>
  <si>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</si>
  <si>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</si>
  <si>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</si>
  <si>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</si>
  <si>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</si>
  <si>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</si>
  <si>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</si>
  <si>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</si>
  <si>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</si>
  <si>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</si>
  <si>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</si>
  <si>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</si>
  <si>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</si>
  <si>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</si>
  <si>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</si>
  <si>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</si>
  <si>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</si>
  <si>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</si>
  <si>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</si>
  <si>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</si>
  <si>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</si>
  <si>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</si>
  <si>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</si>
  <si>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</si>
  <si>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</si>
  <si>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</si>
  <si>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</si>
  <si>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</si>
  <si>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</si>
  <si>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</si>
  <si>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</si>
  <si>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</si>
  <si>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</si>
  <si>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</si>
  <si>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</si>
  <si>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</si>
  <si>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</si>
  <si>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</si>
  <si>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</si>
  <si>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</si>
  <si>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</si>
  <si>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</si>
  <si>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</si>
  <si>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</si>
  <si>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</si>
  <si>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</si>
  <si>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</si>
  <si>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</si>
  <si>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</si>
  <si>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</si>
  <si>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</si>
  <si>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</si>
  <si>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</si>
  <si>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</si>
  <si>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</si>
  <si>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</si>
  <si>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</si>
  <si>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</si>
  <si>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</si>
  <si>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</si>
  <si>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</si>
  <si>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</si>
  <si>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</si>
  <si>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</si>
  <si>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</si>
  <si>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</si>
  <si>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</si>
  <si>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</si>
  <si>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</si>
  <si>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</si>
  <si>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</si>
  <si>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</si>
  <si>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</si>
  <si>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</si>
  <si>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</si>
  <si>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</si>
  <si>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</si>
  <si>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</si>
  <si>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</si>
  <si>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</si>
  <si>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</si>
  <si>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</si>
  <si>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</si>
  <si>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</si>
  <si>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</si>
  <si>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</si>
  <si>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</si>
  <si>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</si>
  <si>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</si>
  <si>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</si>
  <si>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</si>
  <si>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</si>
  <si>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</si>
  <si>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</si>
  <si>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</si>
  <si>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</si>
  <si>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</si>
  <si>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</si>
  <si>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</si>
  <si>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</si>
  <si>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</si>
  <si>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</si>
  <si>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</si>
  <si>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</si>
  <si>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</si>
  <si>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</si>
  <si>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</si>
  <si>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</si>
  <si>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</si>
  <si>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</si>
  <si>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</si>
  <si>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</si>
  <si>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</si>
  <si>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</si>
  <si>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</si>
  <si>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</si>
  <si>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</si>
  <si>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</si>
  <si>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</si>
  <si>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</si>
  <si>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</si>
  <si>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</si>
  <si>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</si>
  <si>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</si>
  <si>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</si>
  <si>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</si>
  <si>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</si>
  <si>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</si>
  <si>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</si>
  <si>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</si>
  <si>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</si>
  <si>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</si>
  <si>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</si>
  <si>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</si>
  <si>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</si>
  <si>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</si>
  <si>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</si>
  <si>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</si>
  <si>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</si>
  <si>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</si>
  <si>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</si>
  <si>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</si>
  <si>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</si>
  <si>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</si>
  <si>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</si>
  <si>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</si>
  <si>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</si>
  <si>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</si>
  <si>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</si>
  <si>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</si>
  <si>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</si>
  <si>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</si>
  <si>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</si>
  <si>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</si>
  <si>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</si>
  <si>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</si>
  <si>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</si>
  <si>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</si>
  <si>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</si>
  <si>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</si>
  <si>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</si>
  <si>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</si>
  <si>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</si>
  <si>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</si>
  <si>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</si>
  <si>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</si>
  <si>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</si>
  <si>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</si>
  <si>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</si>
  <si>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</si>
  <si>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</si>
  <si>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</si>
  <si>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</si>
  <si>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</si>
  <si>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</si>
  <si>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</si>
  <si>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</si>
  <si>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</si>
  <si>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</si>
  <si>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</si>
  <si>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</si>
  <si>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</si>
  <si>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</si>
  <si>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</si>
  <si>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</si>
  <si>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</si>
  <si>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</si>
  <si>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</si>
  <si>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</si>
  <si>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</si>
  <si>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</si>
  <si>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</si>
  <si>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</si>
  <si>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</si>
  <si>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</si>
  <si>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</si>
  <si>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</si>
  <si>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</si>
  <si>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</si>
  <si>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</si>
  <si>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</si>
  <si>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</si>
  <si>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</si>
  <si>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</si>
  <si>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</si>
  <si>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</si>
  <si>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</si>
  <si>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</si>
  <si>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</si>
  <si>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</si>
  <si>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</si>
  <si>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</si>
  <si>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</si>
  <si>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</si>
  <si>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</si>
  <si>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</si>
  <si>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</si>
  <si>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</si>
  <si>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</si>
  <si>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</si>
  <si>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</si>
  <si>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</si>
  <si>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</si>
  <si>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</si>
  <si>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</si>
  <si>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</si>
  <si>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</si>
  <si>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</si>
  <si>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</si>
  <si>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</si>
  <si>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</si>
  <si>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</si>
  <si>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</si>
  <si>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</si>
  <si>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</si>
  <si>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</si>
  <si>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</si>
  <si>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</si>
  <si>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</si>
  <si>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</si>
  <si>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</si>
  <si>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</si>
  <si>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</si>
  <si>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</si>
  <si>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</si>
  <si>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</si>
  <si>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</si>
  <si>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</si>
  <si>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</si>
  <si>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</si>
  <si>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</si>
  <si>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</si>
  <si>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</si>
  <si>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</si>
  <si>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</si>
  <si>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</si>
  <si>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</si>
  <si>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</si>
  <si>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</si>
  <si>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</si>
  <si>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</si>
  <si>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</si>
  <si>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</si>
  <si>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</si>
  <si>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</si>
  <si>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</si>
  <si>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</si>
  <si>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</si>
  <si>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</si>
  <si>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</si>
  <si>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</si>
  <si>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</si>
  <si>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</si>
  <si>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</si>
  <si>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</si>
  <si>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</si>
  <si>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</si>
  <si>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</si>
  <si>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</si>
  <si>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</si>
  <si>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</si>
  <si>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</si>
  <si>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</si>
  <si>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</si>
  <si>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</si>
  <si>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</si>
  <si>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</si>
  <si>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</si>
  <si>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</si>
  <si>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</si>
  <si>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</si>
  <si>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</si>
  <si>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</si>
  <si>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</si>
  <si>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</si>
  <si>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</si>
  <si>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</si>
  <si>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</si>
  <si>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</si>
  <si>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</si>
  <si>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</si>
  <si>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</si>
  <si>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</si>
  <si>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</si>
  <si>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</si>
  <si>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</si>
  <si>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</si>
  <si>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</si>
  <si>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</si>
  <si>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</si>
  <si>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</si>
  <si>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</si>
  <si>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</si>
  <si>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</si>
  <si>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</si>
  <si>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</si>
  <si>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</si>
  <si>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</si>
  <si>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</si>
  <si>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</si>
  <si>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</si>
  <si>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</si>
  <si>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</si>
  <si>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</si>
  <si>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</si>
  <si>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</si>
  <si>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</si>
  <si>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</si>
  <si>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</si>
  <si>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</si>
  <si>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</si>
  <si>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</si>
  <si>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</si>
  <si>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</si>
  <si>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</si>
  <si>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</si>
  <si>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</si>
  <si>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</si>
  <si>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</si>
  <si>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</si>
  <si>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</si>
  <si>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</si>
  <si>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</si>
  <si>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</si>
  <si>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</si>
  <si>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</si>
  <si>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</si>
  <si>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</si>
  <si>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</si>
  <si>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</si>
  <si>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</si>
  <si>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</si>
  <si>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</si>
  <si>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</si>
  <si>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</si>
  <si>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</si>
  <si>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</si>
  <si>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</si>
  <si>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</si>
  <si>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</si>
  <si>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</si>
  <si>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</si>
  <si>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</si>
  <si>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</si>
  <si>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</si>
  <si>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</si>
  <si>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</si>
  <si>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</si>
  <si>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</si>
  <si>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</si>
  <si>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</si>
  <si>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</si>
  <si>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</si>
  <si>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</si>
  <si>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</si>
  <si>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</si>
  <si>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</si>
  <si>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</si>
  <si>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</si>
  <si>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</si>
  <si>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</si>
  <si>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</si>
  <si>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</si>
  <si>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</si>
  <si>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</si>
  <si>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</si>
  <si>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</si>
  <si>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</si>
  <si>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</si>
  <si>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</si>
  <si>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</si>
  <si>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</si>
  <si>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</si>
  <si>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</si>
  <si>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</si>
  <si>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</si>
  <si>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</si>
  <si>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</si>
  <si>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</si>
  <si>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</si>
  <si>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</si>
  <si>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</si>
  <si>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</si>
  <si>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</si>
  <si>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</si>
  <si>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</si>
  <si>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</si>
  <si>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</si>
  <si>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</si>
  <si>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</si>
  <si>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</si>
  <si>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</si>
  <si>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</si>
  <si>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</si>
  <si>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</si>
  <si>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</si>
  <si>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</si>
  <si>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</si>
  <si>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</si>
  <si>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</si>
  <si>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</si>
  <si>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</si>
  <si>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</si>
  <si>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</si>
  <si>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</si>
  <si>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</si>
  <si>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</si>
  <si>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</si>
  <si>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</si>
  <si>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</si>
  <si>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</si>
  <si>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</si>
  <si>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</si>
  <si>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</si>
  <si>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</si>
  <si>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</si>
  <si>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</si>
  <si>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</si>
  <si>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</si>
  <si>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</si>
  <si>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</si>
  <si>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</si>
  <si>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</si>
  <si>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</si>
  <si>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</si>
  <si>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</si>
  <si>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</si>
  <si>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</si>
  <si>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</si>
  <si>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</si>
  <si>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</si>
  <si>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</si>
  <si>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</si>
  <si>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</si>
  <si>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</si>
  <si>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</si>
  <si>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</si>
  <si>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</si>
  <si>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</si>
  <si>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</si>
  <si>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</si>
  <si>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</si>
  <si>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</si>
  <si>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</si>
  <si>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</si>
  <si>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</si>
  <si>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</si>
  <si>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</si>
  <si>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</si>
  <si>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</si>
  <si>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</si>
  <si>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</si>
  <si>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</si>
  <si>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</si>
  <si>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</si>
  <si>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</si>
  <si>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</si>
  <si>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</si>
  <si>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</si>
  <si>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</si>
  <si>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</si>
  <si>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</si>
  <si>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</si>
  <si>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</si>
  <si>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</si>
  <si>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</si>
  <si>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</si>
  <si>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</si>
  <si>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</si>
  <si>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</si>
  <si>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</si>
  <si>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</si>
  <si>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</si>
  <si>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</si>
  <si>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</si>
  <si>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</si>
  <si>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</si>
  <si>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</si>
  <si>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</si>
  <si>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</si>
  <si>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</si>
  <si>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</si>
  <si>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</si>
  <si>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</si>
  <si>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</si>
  <si>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</si>
  <si>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</si>
  <si>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</si>
  <si>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</si>
  <si>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</si>
  <si>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</si>
  <si>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</si>
  <si>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</si>
  <si>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</si>
  <si>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</si>
  <si>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</si>
  <si>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</si>
  <si>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</si>
  <si>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</si>
  <si>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</si>
  <si>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</si>
  <si>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</si>
  <si>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</si>
  <si>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</si>
  <si>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</si>
  <si>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</si>
  <si>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</si>
  <si>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</si>
  <si>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</si>
  <si>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</si>
  <si>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</si>
  <si>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</si>
  <si>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</si>
  <si>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</si>
  <si>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</si>
  <si>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</si>
  <si>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</si>
  <si>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</si>
  <si>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</si>
  <si>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</si>
  <si>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</si>
  <si>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</si>
  <si>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</si>
  <si>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</si>
  <si>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</si>
  <si>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</si>
  <si>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</si>
  <si>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</si>
  <si>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</si>
  <si>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</si>
  <si>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</si>
  <si>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</si>
  <si>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</si>
  <si>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</si>
  <si>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</si>
  <si>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</si>
  <si>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</si>
  <si>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</si>
  <si>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</si>
  <si>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</si>
  <si>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</si>
  <si>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</si>
  <si>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</si>
  <si>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</si>
  <si>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</si>
  <si>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</si>
  <si>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</si>
  <si>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</si>
  <si>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</si>
  <si>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</si>
  <si>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</si>
  <si>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</si>
  <si>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</si>
  <si>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</si>
  <si>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</si>
  <si>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</si>
  <si>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</si>
  <si>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</si>
  <si>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</si>
  <si>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</si>
  <si>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</si>
  <si>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</si>
  <si>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</si>
  <si>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</si>
  <si>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</si>
  <si>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</si>
  <si>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</si>
  <si>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</si>
  <si>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</si>
  <si>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</si>
  <si>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</si>
  <si>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</si>
  <si>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</si>
  <si>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</si>
  <si>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</si>
  <si>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</si>
  <si>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</si>
  <si>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</si>
  <si>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</si>
  <si>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</si>
  <si>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</si>
  <si>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</si>
  <si>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</si>
  <si>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</si>
  <si>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</si>
  <si>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</si>
  <si>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</si>
  <si>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</si>
  <si>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</si>
  <si>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</si>
  <si>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</si>
  <si>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</si>
  <si>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</si>
  <si>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</si>
  <si>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</si>
  <si>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</si>
  <si>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</si>
  <si>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</si>
  <si>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</si>
  <si>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</si>
  <si>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</si>
  <si>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</si>
  <si>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</si>
  <si>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</si>
  <si>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</si>
  <si>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</si>
  <si>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</si>
  <si>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</si>
  <si>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</si>
  <si>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</si>
  <si>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</si>
  <si>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</si>
  <si>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</si>
  <si>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</si>
  <si>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</si>
  <si>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</si>
  <si>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</si>
  <si>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</si>
  <si>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</si>
  <si>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</si>
  <si>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</si>
  <si>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</si>
  <si>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</si>
  <si>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</si>
  <si>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</si>
  <si>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</si>
  <si>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</si>
  <si>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</si>
  <si>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</si>
  <si>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</si>
  <si>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</si>
  <si>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</si>
  <si>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</si>
  <si>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</si>
  <si>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</si>
  <si>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</si>
  <si>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</si>
  <si>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</si>
  <si>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</si>
  <si>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</si>
  <si>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</si>
  <si>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</si>
  <si>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</si>
  <si>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</si>
  <si>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</si>
  <si>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</si>
  <si>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</si>
  <si>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</si>
  <si>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</si>
  <si>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</si>
  <si>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</si>
  <si>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</si>
  <si>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</si>
  <si>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</si>
  <si>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</si>
  <si>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</si>
  <si>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</si>
  <si>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</si>
  <si>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</si>
  <si>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</si>
  <si>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</si>
  <si>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</si>
  <si>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</si>
  <si>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</si>
  <si>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</si>
  <si>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</si>
  <si>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</si>
  <si>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</si>
  <si>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</si>
  <si>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</si>
  <si>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</si>
  <si>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</si>
  <si>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</si>
  <si>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</si>
  <si>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</si>
  <si>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</si>
  <si>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</si>
  <si>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</si>
  <si>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</si>
  <si>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</si>
  <si>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</si>
  <si>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</si>
  <si>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</si>
  <si>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</si>
  <si>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</si>
  <si>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</si>
  <si>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</si>
  <si>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</si>
  <si>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</si>
  <si>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</si>
  <si>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</si>
  <si>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</si>
  <si>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</si>
  <si>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</si>
  <si>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</si>
  <si>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</si>
  <si>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</si>
  <si>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</si>
  <si>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</si>
  <si>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</si>
  <si>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</si>
  <si>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</si>
  <si>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</si>
  <si>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</si>
  <si>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</si>
  <si>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</si>
  <si>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</si>
  <si>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</si>
  <si>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</si>
  <si>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</si>
  <si>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</si>
  <si>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</si>
  <si>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</si>
  <si>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</si>
  <si>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</si>
  <si>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</si>
  <si>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</si>
  <si>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</si>
  <si>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</si>
  <si>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</si>
  <si>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</si>
  <si>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</si>
  <si>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</si>
  <si>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</si>
  <si>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</si>
  <si>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</si>
  <si>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</si>
  <si>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</si>
  <si>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</si>
  <si>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</si>
  <si>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</si>
  <si>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</si>
  <si>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</si>
  <si>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</si>
  <si>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</si>
  <si>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</si>
  <si>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</si>
  <si>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</si>
  <si>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</si>
  <si>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</si>
  <si>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</si>
  <si>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</si>
  <si>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</si>
  <si>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</si>
  <si>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</si>
  <si>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</si>
  <si>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</si>
  <si>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</si>
  <si>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</si>
  <si>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</si>
  <si>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</si>
  <si>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</si>
  <si>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</si>
  <si>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</si>
  <si>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</si>
  <si>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</si>
  <si>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</si>
  <si>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</si>
  <si>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</si>
  <si>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</si>
  <si>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</si>
  <si>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</si>
  <si>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</si>
  <si>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</si>
  <si>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</si>
  <si>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</si>
  <si>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</si>
  <si>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</si>
  <si>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</si>
  <si>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</si>
  <si>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</si>
  <si>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</si>
  <si>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</si>
  <si>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</si>
  <si>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</si>
  <si>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</si>
  <si>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</si>
  <si>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</si>
  <si>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</si>
  <si>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</si>
  <si>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</si>
  <si>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</si>
  <si>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</si>
  <si>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</si>
  <si>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</si>
  <si>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</si>
  <si>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</si>
  <si>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</si>
  <si>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</si>
  <si>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</si>
  <si>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</si>
  <si>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</si>
  <si>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</si>
  <si>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</si>
  <si>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</si>
  <si>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</si>
  <si>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</si>
  <si>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</si>
  <si>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</si>
  <si>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</si>
  <si>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</si>
  <si>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</si>
  <si>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</si>
  <si>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</si>
  <si>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</si>
  <si>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</si>
  <si>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</si>
  <si>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</si>
  <si>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</si>
  <si>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</si>
  <si>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</si>
  <si>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</si>
  <si>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</si>
  <si>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</si>
  <si>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</si>
  <si>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</si>
  <si>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</si>
  <si>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</si>
  <si>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</si>
  <si>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</si>
  <si>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</si>
  <si>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</si>
  <si>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</si>
  <si>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</si>
  <si>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</si>
  <si>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</si>
  <si>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</si>
  <si>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</si>
  <si>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</si>
  <si>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</si>
  <si>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</si>
  <si>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</si>
  <si>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</si>
  <si>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</si>
  <si>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</si>
  <si>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</si>
  <si>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</si>
  <si>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</si>
  <si>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</si>
  <si>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</si>
  <si>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</si>
  <si>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</si>
  <si>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</si>
  <si>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</si>
  <si>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</si>
  <si>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</si>
  <si>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</si>
  <si>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</si>
  <si>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</si>
  <si>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</si>
  <si>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</si>
  <si>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</si>
  <si>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</si>
  <si>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</si>
  <si>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</si>
  <si>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</si>
  <si>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</si>
  <si>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</si>
  <si>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</si>
  <si>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</si>
  <si>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</si>
  <si>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</si>
  <si>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</si>
  <si>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</si>
  <si>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</si>
  <si>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</si>
  <si>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</si>
  <si>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</si>
  <si>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</si>
  <si>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</si>
  <si>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</si>
  <si>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</si>
  <si>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</si>
  <si>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</si>
  <si>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</si>
  <si>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</si>
  <si>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</si>
  <si>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</si>
  <si>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</si>
  <si>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</si>
  <si>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</si>
  <si>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</si>
  <si>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</si>
  <si>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</si>
  <si>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</si>
  <si>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</si>
  <si>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</si>
  <si>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</si>
  <si>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</si>
  <si>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</si>
  <si>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</si>
  <si>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</si>
  <si>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</si>
  <si>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</si>
  <si>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</si>
  <si>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</si>
  <si>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</si>
  <si>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</si>
  <si>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</si>
  <si>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</si>
  <si>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</si>
  <si>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</si>
  <si>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</si>
  <si>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</si>
  <si>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</si>
  <si>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</si>
  <si>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</si>
  <si>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</si>
  <si>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</si>
  <si>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</si>
  <si>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</si>
  <si>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</si>
  <si>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</si>
  <si>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</si>
  <si>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</si>
  <si>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</si>
  <si>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</si>
  <si>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</si>
  <si>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</si>
  <si>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</si>
  <si>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</si>
  <si>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</si>
  <si>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</si>
  <si>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</si>
  <si>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</si>
  <si>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</si>
  <si>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</si>
  <si>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</si>
  <si>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</si>
  <si>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</si>
  <si>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</si>
  <si>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</si>
  <si>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</si>
  <si>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</si>
  <si>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</si>
  <si>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</si>
  <si>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</si>
  <si>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</si>
  <si>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</si>
  <si>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</si>
  <si>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</si>
  <si>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</si>
  <si>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</si>
  <si>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</si>
  <si>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</si>
  <si>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</si>
  <si>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</si>
  <si>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</si>
  <si>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</si>
  <si>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</si>
  <si>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</si>
  <si>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</si>
  <si>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</si>
  <si>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</si>
  <si>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</si>
  <si>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</si>
  <si>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</si>
  <si>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</si>
  <si>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</si>
  <si>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</si>
  <si>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</si>
  <si>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</si>
  <si>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</si>
  <si>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</si>
  <si>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</si>
  <si>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</si>
  <si>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</si>
  <si>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</si>
  <si>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</si>
  <si>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</si>
  <si>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</si>
  <si>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</si>
  <si>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</si>
  <si>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</si>
  <si>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</si>
  <si>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</si>
  <si>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</si>
  <si>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</si>
  <si>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</si>
  <si>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</si>
  <si>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</si>
  <si>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</si>
  <si>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</si>
  <si>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</si>
  <si>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</si>
  <si>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</si>
  <si>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</si>
  <si>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</si>
  <si>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</si>
  <si>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</si>
  <si>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</si>
  <si>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</si>
  <si>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</si>
  <si>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</si>
  <si>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</si>
  <si>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</si>
  <si>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</si>
  <si>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</si>
  <si>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</si>
  <si>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</si>
  <si>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</si>
  <si>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</si>
  <si>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</si>
  <si>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</si>
  <si>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</si>
  <si>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</si>
  <si>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</si>
  <si>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</si>
  <si>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</si>
  <si>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</si>
  <si>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</si>
  <si>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</si>
  <si>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</si>
  <si>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</si>
  <si>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</si>
  <si>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</si>
  <si>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</si>
  <si>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</si>
  <si>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</si>
  <si>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</si>
  <si>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</si>
  <si>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</si>
  <si>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</si>
  <si>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</si>
  <si>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</si>
  <si>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</si>
  <si>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</si>
  <si>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</si>
  <si>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</si>
  <si>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</si>
  <si>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</si>
  <si>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</si>
  <si>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</si>
  <si>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</si>
  <si>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</si>
  <si>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</si>
  <si>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</si>
  <si>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</si>
  <si>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</si>
  <si>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</si>
  <si>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</si>
  <si>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</si>
  <si>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</si>
  <si>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</si>
  <si>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</si>
  <si>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</si>
  <si>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</si>
  <si>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</si>
  <si>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</si>
  <si>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</si>
  <si>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</si>
  <si>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</si>
  <si>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</si>
  <si>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</si>
  <si>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</si>
  <si>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</si>
  <si>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</si>
  <si>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</si>
  <si>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</si>
  <si>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</si>
  <si>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</si>
  <si>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</si>
  <si>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</si>
  <si>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</si>
  <si>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</si>
  <si>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</si>
  <si>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</si>
  <si>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</si>
  <si>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</si>
  <si>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</si>
  <si>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</si>
  <si>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</si>
  <si>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</si>
  <si>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</si>
  <si>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</si>
  <si>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</si>
  <si>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</si>
  <si>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</si>
  <si>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</si>
  <si>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</si>
  <si>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</si>
  <si>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</si>
  <si>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</si>
  <si>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</si>
  <si>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</si>
  <si>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</si>
  <si>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</si>
  <si>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</si>
  <si>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</si>
  <si>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</si>
  <si>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</si>
  <si>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</si>
  <si>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</si>
  <si>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</si>
  <si>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</si>
  <si>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</si>
  <si>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</si>
  <si>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</si>
  <si>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</si>
  <si>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</si>
  <si>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</si>
  <si>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</si>
  <si>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</si>
  <si>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</si>
  <si>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</si>
  <si>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</si>
  <si>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</si>
  <si>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</si>
  <si>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</si>
  <si>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</si>
  <si>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</si>
  <si>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</si>
  <si>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</si>
  <si>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</si>
  <si>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</si>
  <si>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</si>
  <si>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</si>
  <si>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</si>
  <si>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</si>
  <si>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</si>
  <si>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</si>
  <si>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</si>
  <si>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</si>
  <si>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</si>
  <si>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</si>
  <si>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</si>
  <si>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</si>
  <si>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</si>
  <si>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</si>
  <si>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</si>
  <si>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</si>
  <si>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</si>
  <si>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</si>
  <si>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</si>
  <si>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</si>
  <si>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</si>
  <si>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</si>
  <si>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</si>
  <si>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</si>
  <si>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</si>
  <si>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</si>
  <si>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</si>
  <si>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</si>
  <si>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</si>
  <si>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</si>
  <si>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</si>
  <si>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</si>
  <si>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</si>
  <si>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</si>
  <si>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</si>
  <si>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</si>
  <si>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</si>
  <si>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</si>
  <si>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</si>
  <si>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</si>
  <si>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</si>
  <si>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</si>
  <si>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</si>
  <si>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</si>
  <si>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</si>
  <si>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</si>
  <si>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</si>
  <si>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</si>
  <si>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</si>
  <si>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</si>
  <si>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</si>
  <si>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</si>
  <si>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</si>
  <si>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</si>
  <si>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</si>
  <si>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</si>
  <si>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</si>
  <si>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</si>
  <si>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</si>
  <si>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</si>
  <si>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</si>
  <si>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</si>
  <si>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</si>
  <si>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</si>
  <si>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</si>
  <si>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</si>
  <si>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</si>
  <si>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</si>
  <si>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</si>
  <si>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</si>
  <si>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</si>
  <si>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</si>
  <si>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</si>
  <si>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</si>
  <si>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</si>
  <si>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</si>
  <si>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</si>
  <si>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</si>
  <si>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</si>
  <si>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</si>
  <si>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</si>
  <si>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</si>
  <si>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</si>
  <si>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</si>
  <si>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</si>
  <si>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</si>
  <si>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</si>
  <si>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</si>
  <si>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</si>
  <si>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</si>
  <si>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</si>
  <si>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</si>
  <si>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</si>
  <si>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</si>
  <si>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</si>
  <si>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</si>
  <si>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</si>
  <si>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</si>
  <si>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</si>
  <si>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</si>
  <si>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</si>
  <si>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</si>
  <si>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</si>
  <si>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</si>
  <si>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</si>
  <si>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</si>
  <si>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</si>
  <si>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</si>
  <si>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</si>
  <si>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</si>
  <si>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</si>
  <si>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</si>
  <si>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</si>
  <si>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</si>
  <si>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</si>
  <si>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</si>
  <si>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</si>
  <si>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</si>
  <si>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</si>
  <si>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</si>
  <si>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</si>
  <si>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</si>
  <si>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</si>
  <si>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</si>
  <si>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</si>
  <si>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</si>
  <si>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</si>
  <si>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</si>
  <si>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</si>
  <si>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</si>
  <si>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</si>
  <si>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</si>
  <si>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</si>
  <si>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</si>
  <si>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</si>
  <si>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</si>
  <si>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</si>
  <si>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</si>
  <si>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</si>
  <si>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</si>
  <si>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</si>
  <si>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</si>
  <si>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</si>
  <si>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</si>
  <si>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</si>
  <si>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</si>
  <si>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</si>
  <si>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</si>
  <si>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</si>
  <si>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</si>
  <si>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</si>
  <si>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</si>
  <si>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</si>
  <si>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</si>
  <si>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</si>
  <si>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</si>
  <si>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</si>
  <si>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</si>
  <si>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</si>
  <si>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</si>
  <si>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</si>
  <si>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</si>
  <si>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</si>
  <si>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</si>
  <si>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</si>
  <si>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</si>
  <si>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</si>
  <si>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</si>
  <si>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</si>
  <si>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</si>
  <si>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</si>
  <si>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</si>
  <si>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</si>
  <si>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</si>
  <si>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</si>
  <si>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</si>
  <si>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</si>
  <si>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</si>
  <si>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</si>
  <si>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</si>
  <si>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</si>
  <si>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</si>
  <si>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</si>
  <si>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</si>
  <si>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</si>
  <si>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</si>
  <si>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</si>
  <si>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</si>
  <si>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</si>
  <si>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</si>
  <si>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</si>
  <si>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</si>
  <si>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</si>
  <si>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</si>
  <si>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</si>
  <si>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</si>
  <si>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</si>
  <si>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</si>
  <si>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</si>
  <si>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</si>
  <si>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</si>
  <si>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</si>
  <si>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</si>
  <si>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</si>
  <si>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</si>
  <si>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</si>
  <si>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</si>
  <si>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</si>
  <si>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</si>
  <si>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</si>
  <si>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</si>
  <si>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</si>
  <si>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</si>
  <si>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</si>
  <si>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</si>
  <si>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</si>
  <si>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</si>
  <si>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</si>
  <si>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</si>
  <si>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</si>
  <si>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</si>
  <si>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</si>
  <si>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</si>
  <si>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</si>
  <si>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</si>
  <si>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</si>
  <si>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</si>
  <si>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</si>
  <si>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</si>
  <si>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</si>
  <si>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</si>
  <si>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</si>
  <si>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</si>
  <si>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</si>
  <si>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</si>
  <si>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</si>
  <si>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</si>
  <si>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</si>
  <si>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</si>
  <si>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</si>
  <si>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</si>
  <si>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</si>
  <si>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</si>
  <si>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</si>
  <si>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</si>
  <si>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</si>
  <si>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</si>
  <si>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</si>
  <si>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</si>
  <si>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</si>
  <si>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</si>
  <si>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</si>
  <si>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</si>
  <si>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</si>
  <si>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</si>
  <si>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</si>
  <si>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</si>
  <si>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</si>
  <si>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</si>
  <si>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</si>
  <si>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</si>
  <si>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</si>
  <si>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</si>
  <si>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</si>
  <si>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</si>
  <si>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</si>
  <si>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</si>
  <si>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</si>
  <si>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</si>
  <si>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</si>
  <si>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</si>
  <si>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</si>
  <si>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</si>
  <si>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</si>
  <si>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</si>
  <si>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</si>
  <si>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</si>
  <si>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</si>
  <si>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</si>
  <si>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</si>
  <si>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</si>
  <si>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</si>
  <si>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</si>
  <si>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</si>
  <si>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</si>
  <si>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</si>
  <si>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</si>
  <si>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</si>
  <si>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</si>
  <si>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</si>
  <si>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</si>
  <si>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</si>
  <si>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</si>
  <si>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</si>
  <si>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</si>
  <si>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</si>
  <si>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</si>
  <si>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</si>
  <si>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</si>
  <si>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</si>
  <si>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</si>
  <si>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</si>
  <si>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</si>
  <si>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</si>
  <si>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</si>
  <si>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</si>
  <si>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</si>
  <si>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</si>
  <si>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</si>
  <si>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</si>
  <si>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</si>
  <si>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</si>
  <si>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</si>
  <si>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</si>
  <si>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</si>
  <si>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</si>
  <si>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</si>
  <si>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</si>
  <si>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</si>
  <si>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</si>
  <si>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</si>
  <si>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</si>
  <si>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</si>
  <si>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</si>
  <si>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</si>
  <si>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</si>
  <si>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</si>
  <si>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</si>
  <si>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</si>
  <si>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</si>
  <si>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</si>
  <si>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</si>
  <si>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</si>
  <si>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</si>
  <si>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</si>
  <si>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</si>
  <si>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</si>
  <si>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</si>
  <si>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</si>
  <si>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</si>
  <si>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</si>
  <si>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</si>
  <si>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</si>
  <si>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</si>
  <si>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</si>
  <si>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</si>
  <si>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</si>
  <si>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</si>
  <si>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</si>
  <si>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</si>
  <si>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</si>
  <si>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</si>
  <si>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</si>
  <si>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</si>
  <si>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</si>
  <si>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</si>
  <si>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</si>
  <si>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</si>
  <si>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</si>
  <si>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</si>
  <si>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</si>
  <si>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</si>
  <si>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</si>
  <si>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</si>
  <si>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</si>
  <si>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</si>
  <si>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</si>
  <si>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</si>
  <si>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</si>
  <si>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</si>
  <si>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</si>
  <si>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</si>
  <si>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</si>
  <si>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</si>
  <si>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</si>
  <si>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</si>
  <si>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</si>
  <si>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</si>
  <si>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</si>
  <si>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</si>
  <si>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</si>
  <si>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</si>
  <si>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</si>
  <si>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</si>
  <si>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</si>
  <si>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</si>
  <si>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</si>
  <si>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</si>
  <si>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</si>
  <si>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</si>
  <si>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</si>
  <si>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</si>
  <si>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</si>
  <si>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</si>
  <si>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</si>
  <si>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</si>
  <si>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</si>
  <si>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</si>
  <si>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</si>
  <si>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</si>
  <si>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</si>
  <si>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</si>
  <si>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</si>
  <si>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</si>
  <si>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</si>
  <si>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</si>
  <si>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</si>
  <si>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</si>
  <si>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</si>
  <si>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</si>
  <si>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</si>
  <si>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</si>
  <si>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</si>
  <si>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</si>
  <si>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</si>
  <si>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</si>
  <si>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</si>
  <si>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</si>
  <si>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</si>
  <si>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</si>
  <si>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</si>
  <si>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</si>
  <si>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</si>
  <si>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</si>
  <si>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</si>
  <si>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</si>
  <si>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</si>
  <si>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</si>
  <si>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</si>
  <si>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</si>
  <si>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</si>
  <si>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</si>
  <si>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</si>
  <si>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</si>
  <si>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</si>
  <si>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</si>
  <si>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</si>
  <si>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</si>
  <si>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</si>
  <si>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</si>
  <si>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</si>
  <si>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</si>
  <si>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</si>
  <si>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</si>
  <si>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</si>
  <si>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</si>
  <si>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</si>
  <si>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</si>
  <si>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</si>
  <si>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</si>
  <si>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</si>
  <si>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</si>
  <si>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</si>
  <si>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</si>
  <si>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</si>
  <si>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</si>
  <si>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</si>
  <si>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</si>
  <si>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</si>
  <si>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</si>
  <si>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</si>
  <si>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</si>
  <si>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</si>
  <si>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</si>
  <si>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</si>
  <si>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</si>
  <si>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</si>
  <si>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</si>
  <si>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</si>
  <si>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</si>
  <si>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</si>
  <si>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</si>
  <si>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</si>
  <si>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</si>
  <si>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</si>
  <si>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</si>
  <si>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</si>
  <si>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</si>
  <si>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</si>
  <si>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</si>
  <si>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</si>
  <si>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</si>
  <si>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</si>
  <si>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</si>
  <si>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</si>
  <si>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</si>
  <si>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</si>
  <si>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</si>
  <si>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</si>
  <si>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</si>
  <si>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</si>
  <si>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</si>
  <si>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</si>
  <si>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</si>
  <si>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</si>
  <si>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</si>
  <si>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</si>
  <si>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</si>
  <si>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</si>
  <si>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</si>
  <si>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</si>
  <si>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</si>
  <si>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</si>
  <si>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</si>
  <si>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</si>
  <si>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</si>
  <si>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</si>
  <si>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</si>
  <si>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</si>
  <si>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</si>
  <si>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</si>
  <si>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</si>
  <si>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</si>
  <si>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</si>
  <si>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</si>
  <si>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</si>
  <si>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</si>
  <si>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</si>
  <si>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</si>
  <si>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</si>
  <si>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</si>
  <si>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</si>
  <si>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</si>
  <si>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</si>
  <si>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</si>
  <si>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</si>
  <si>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</si>
  <si>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</si>
  <si>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</si>
  <si>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</si>
  <si>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</si>
  <si>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</si>
  <si>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</si>
  <si>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</si>
  <si>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</si>
  <si>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</si>
  <si>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</si>
  <si>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</si>
  <si>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</si>
  <si>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</si>
  <si>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</si>
  <si>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</si>
  <si>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</si>
  <si>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</si>
  <si>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</si>
  <si>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</si>
  <si>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</si>
  <si>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</si>
  <si>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</si>
  <si>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</si>
  <si>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</si>
  <si>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</si>
  <si>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</si>
  <si>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</si>
  <si>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</si>
  <si>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</si>
  <si>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</si>
  <si>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</si>
  <si>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</si>
  <si>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</si>
  <si>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</si>
  <si>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</si>
  <si>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</si>
  <si>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</si>
  <si>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</si>
  <si>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</si>
  <si>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</si>
  <si>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</si>
  <si>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</si>
  <si>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</si>
  <si>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</si>
  <si>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</si>
  <si>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</si>
  <si>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</si>
  <si>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</si>
  <si>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</si>
  <si>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</si>
  <si>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</si>
  <si>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</si>
  <si>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</si>
  <si>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</si>
  <si>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</si>
  <si>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</si>
  <si>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</si>
  <si>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</si>
  <si>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</si>
  <si>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</si>
  <si>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</si>
  <si>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</si>
  <si>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</si>
  <si>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</si>
  <si>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</si>
  <si>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</si>
  <si>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</si>
  <si>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</si>
  <si>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</si>
  <si>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</si>
  <si>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</si>
  <si>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</si>
  <si>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</si>
  <si>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</si>
  <si>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</si>
  <si>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</si>
  <si>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</si>
  <si>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</si>
  <si>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</si>
  <si>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</si>
  <si>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</si>
  <si>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</si>
  <si>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</si>
  <si>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</si>
  <si>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</si>
  <si>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</si>
  <si>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</si>
  <si>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</si>
  <si>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</si>
  <si>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</si>
  <si>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</si>
  <si>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</si>
  <si>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</si>
  <si>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</si>
  <si>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</si>
  <si>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</si>
  <si>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</si>
  <si>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</si>
  <si>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</si>
  <si>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</si>
  <si>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</si>
  <si>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</si>
  <si>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</si>
  <si>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</si>
  <si>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</si>
  <si>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</si>
  <si>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</si>
  <si>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</si>
  <si>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</si>
  <si>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</si>
  <si>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</si>
  <si>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</si>
  <si>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</si>
  <si>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</si>
  <si>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</si>
  <si>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</si>
  <si>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</si>
  <si>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</si>
  <si>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</si>
  <si>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</si>
  <si>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</si>
  <si>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</si>
  <si>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</si>
  <si>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</si>
  <si>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</si>
  <si>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</si>
  <si>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</si>
  <si>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</si>
  <si>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</si>
  <si>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</si>
  <si>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</si>
  <si>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</si>
  <si>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</si>
  <si>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</si>
  <si>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</si>
  <si>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</si>
  <si>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</si>
  <si>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</si>
  <si>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</si>
  <si>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</si>
  <si>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</si>
  <si>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</si>
  <si>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</si>
  <si>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</si>
  <si>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</si>
  <si>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</si>
  <si>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</si>
  <si>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</si>
  <si>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</si>
  <si>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</si>
  <si>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</si>
  <si>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</si>
  <si>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</si>
  <si>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</si>
  <si>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</si>
  <si>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</si>
  <si>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</si>
  <si>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</si>
  <si>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</si>
  <si>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</si>
  <si>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</si>
  <si>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</si>
  <si>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</si>
  <si>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</si>
  <si>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</si>
  <si>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</si>
  <si>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</si>
  <si>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</si>
  <si>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</si>
  <si>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</si>
  <si>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</si>
  <si>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</si>
  <si>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</si>
  <si>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</si>
  <si>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</si>
  <si>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</si>
  <si>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</si>
  <si>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</si>
  <si>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</si>
  <si>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</si>
  <si>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</si>
  <si>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</si>
  <si>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</si>
  <si>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</si>
  <si>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</si>
  <si>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</si>
  <si>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</si>
  <si>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</si>
  <si>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</si>
  <si>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</si>
  <si>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</si>
  <si>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</si>
  <si>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</si>
  <si>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</si>
  <si>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</si>
  <si>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</si>
  <si>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</si>
  <si>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</si>
  <si>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</si>
  <si>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</si>
  <si>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</si>
  <si>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</si>
  <si>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</si>
  <si>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</si>
  <si>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</si>
  <si>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</si>
  <si>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</si>
  <si>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</si>
  <si>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</si>
  <si>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</si>
  <si>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</si>
  <si>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</si>
  <si>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</si>
  <si>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</si>
  <si>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</si>
  <si>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</si>
  <si>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</si>
  <si>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</si>
  <si>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</si>
  <si>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</si>
  <si>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</si>
  <si>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</si>
  <si>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</si>
  <si>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</si>
  <si>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</si>
  <si>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</si>
  <si>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</si>
  <si>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</si>
  <si>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</si>
  <si>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</si>
  <si>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</si>
  <si>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</si>
  <si>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</si>
  <si>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</si>
  <si>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</si>
  <si>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</si>
  <si>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</si>
  <si>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</si>
  <si>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</si>
  <si>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</si>
  <si>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</si>
  <si>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</si>
  <si>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</si>
  <si>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</si>
  <si>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</si>
  <si>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</si>
  <si>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</si>
  <si>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</si>
  <si>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</si>
  <si>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</si>
  <si>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</si>
  <si>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</si>
  <si>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</si>
  <si>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</si>
  <si>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</si>
  <si>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</si>
  <si>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</si>
  <si>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</si>
  <si>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</si>
  <si>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</si>
  <si>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</si>
  <si>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</si>
  <si>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</si>
  <si>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</si>
  <si>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</si>
  <si>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</si>
  <si>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</si>
  <si>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</si>
  <si>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</si>
  <si>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</si>
  <si>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</si>
  <si>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</si>
  <si>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</si>
  <si>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</si>
  <si>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</si>
  <si>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</si>
  <si>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</si>
  <si>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</si>
  <si>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</si>
  <si>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</si>
  <si>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</si>
  <si>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</si>
  <si>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</si>
  <si>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</si>
  <si>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</si>
  <si>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</si>
  <si>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</si>
  <si>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</si>
  <si>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</si>
  <si>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</si>
  <si>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</si>
  <si>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</si>
  <si>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</si>
  <si>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</si>
  <si>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</si>
  <si>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</si>
  <si>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</si>
  <si>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</si>
  <si>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</si>
  <si>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</si>
  <si>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</si>
  <si>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</si>
  <si>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</si>
  <si>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</si>
  <si>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</si>
  <si>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</si>
  <si>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</si>
  <si>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</si>
  <si>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</si>
  <si>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</si>
  <si>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</si>
  <si>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</si>
  <si>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</si>
  <si>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</si>
  <si>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</si>
  <si>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</si>
  <si>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</si>
  <si>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</si>
  <si>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</si>
  <si>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</si>
  <si>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</si>
  <si>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</si>
  <si>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</si>
  <si>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</si>
  <si>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</si>
  <si>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</si>
  <si>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</si>
  <si>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</si>
  <si>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</si>
  <si>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</si>
  <si>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</si>
  <si>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</si>
  <si>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</si>
  <si>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</si>
  <si>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</si>
  <si>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</si>
  <si>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</si>
  <si>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</si>
  <si>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</si>
  <si>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</si>
  <si>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</si>
  <si>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</si>
  <si>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</si>
  <si>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</si>
  <si>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</si>
  <si>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</si>
  <si>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</si>
  <si>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</si>
  <si>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</si>
  <si>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</si>
  <si>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</si>
  <si>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</si>
  <si>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</si>
  <si>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</si>
  <si>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</si>
  <si>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</si>
  <si>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</si>
  <si>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</si>
  <si>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</si>
  <si>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</si>
  <si>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</si>
  <si>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</si>
  <si>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</si>
  <si>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</si>
  <si>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</si>
  <si>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</si>
  <si>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</si>
  <si>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</si>
  <si>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</si>
  <si>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</si>
  <si>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</si>
  <si>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</si>
  <si>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</si>
  <si>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</si>
  <si>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</si>
  <si>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</si>
  <si>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</si>
  <si>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</si>
  <si>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</si>
  <si>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</si>
  <si>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</si>
  <si>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</si>
  <si>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</si>
  <si>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</si>
  <si>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</si>
  <si>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</si>
  <si>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</si>
  <si>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</si>
  <si>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</si>
  <si>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</si>
  <si>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</si>
  <si>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</si>
  <si>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</si>
  <si>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</si>
  <si>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</si>
  <si>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</si>
  <si>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</si>
  <si>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</si>
  <si>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</si>
  <si>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</si>
  <si>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</si>
  <si>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</si>
  <si>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</si>
  <si>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</si>
  <si>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</si>
  <si>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</si>
  <si>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</si>
  <si>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</si>
  <si>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</si>
  <si>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</si>
  <si>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</si>
  <si>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</si>
  <si>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</si>
  <si>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</si>
  <si>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</si>
  <si>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</si>
  <si>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</si>
  <si>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</si>
  <si>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</si>
  <si>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</si>
  <si>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</si>
  <si>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</si>
  <si>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</si>
  <si>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</si>
  <si>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</si>
  <si>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</si>
  <si>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</si>
  <si>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</si>
  <si>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</si>
  <si>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</si>
  <si>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</si>
  <si>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</si>
  <si>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</si>
  <si>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</si>
  <si>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</si>
  <si>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</si>
  <si>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</si>
  <si>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</si>
  <si>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</si>
  <si>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</si>
  <si>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</si>
  <si>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</si>
  <si>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</si>
  <si>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</si>
  <si>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</si>
  <si>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</si>
  <si>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</si>
  <si>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</si>
  <si>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</si>
  <si>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</si>
  <si>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</si>
  <si>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</si>
  <si>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</si>
  <si>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</si>
  <si>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</si>
  <si>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</si>
  <si>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</si>
  <si>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</si>
  <si>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</si>
  <si>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</si>
  <si>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</si>
  <si>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</si>
  <si>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</si>
  <si>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</si>
  <si>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</si>
  <si>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</si>
  <si>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</si>
  <si>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</si>
  <si>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</si>
  <si>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</si>
  <si>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</si>
  <si>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</si>
  <si>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</si>
  <si>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</si>
  <si>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</si>
  <si>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</si>
  <si>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</si>
  <si>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</si>
  <si>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</si>
  <si>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</si>
  <si>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</si>
  <si>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</si>
  <si>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</si>
  <si>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</si>
  <si>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</si>
  <si>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</si>
  <si>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</si>
  <si>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</si>
  <si>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</si>
  <si>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</si>
  <si>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</si>
  <si>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</si>
  <si>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</si>
  <si>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</si>
  <si>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</si>
  <si>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</si>
  <si>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</si>
  <si>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</si>
  <si>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</si>
  <si>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</si>
  <si>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</si>
  <si>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</si>
  <si>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</si>
  <si>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</si>
  <si>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</si>
  <si>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</si>
  <si>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</si>
  <si>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</si>
  <si>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</si>
  <si>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</si>
  <si>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</si>
  <si>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</si>
  <si>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</si>
  <si>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</si>
  <si>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</si>
  <si>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</si>
  <si>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</si>
  <si>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</si>
  <si>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</si>
  <si>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</si>
  <si>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</si>
  <si>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</si>
  <si>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</si>
  <si>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</si>
  <si>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</si>
  <si>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</si>
  <si>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</si>
  <si>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</si>
  <si>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</si>
  <si>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</si>
  <si>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</si>
  <si>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</si>
  <si>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</si>
  <si>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</si>
  <si>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</si>
  <si>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</si>
  <si>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</si>
  <si>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</si>
  <si>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</si>
  <si>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</si>
  <si>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</si>
  <si>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</si>
  <si>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</si>
  <si>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</si>
  <si>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</si>
  <si>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</si>
  <si>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</si>
  <si>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</si>
  <si>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</si>
  <si>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</si>
  <si>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</si>
  <si>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</si>
  <si>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</si>
  <si>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</si>
  <si>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</si>
  <si>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</si>
  <si>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</si>
  <si>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</si>
  <si>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</si>
  <si>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</si>
  <si>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</si>
  <si>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</si>
  <si>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</si>
  <si>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</si>
  <si>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</si>
  <si>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</si>
  <si>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</si>
  <si>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</si>
  <si>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</si>
  <si>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</si>
  <si>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</si>
  <si>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</si>
  <si>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</si>
  <si>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</si>
  <si>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</si>
  <si>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</si>
  <si>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</si>
  <si>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</si>
  <si>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</si>
  <si>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</si>
  <si>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</si>
  <si>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</si>
  <si>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</si>
  <si>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</si>
  <si>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</si>
  <si>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</si>
  <si>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</si>
  <si>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</si>
  <si>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</si>
  <si>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</si>
  <si>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</si>
  <si>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</si>
  <si>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</si>
  <si>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</si>
  <si>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</si>
  <si>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</si>
  <si>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</si>
  <si>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</si>
  <si>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</si>
  <si>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</si>
  <si>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</si>
  <si>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</si>
  <si>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</si>
  <si>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</si>
  <si>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</si>
  <si>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</si>
  <si>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</si>
  <si>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</si>
  <si>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</si>
  <si>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</si>
  <si>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</si>
  <si>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</si>
  <si>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</si>
  <si>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</si>
  <si>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</si>
  <si>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</si>
  <si>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</si>
  <si>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</si>
  <si>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</si>
  <si>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</si>
  <si>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</si>
  <si>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</si>
  <si>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</si>
  <si>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</si>
  <si>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</si>
  <si>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</si>
  <si>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</si>
  <si>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</si>
  <si>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</si>
  <si>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</si>
  <si>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</si>
  <si>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</si>
  <si>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</si>
  <si>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</si>
  <si>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</si>
  <si>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</si>
  <si>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</si>
  <si>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</si>
  <si>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</si>
  <si>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</si>
  <si>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</si>
  <si>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</si>
  <si>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</si>
  <si>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</si>
  <si>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</si>
  <si>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</si>
  <si>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</si>
  <si>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</si>
  <si>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</si>
  <si>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</si>
  <si>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</si>
  <si>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</si>
  <si>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</si>
  <si>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</si>
  <si>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</si>
  <si>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</si>
  <si>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</si>
  <si>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</si>
  <si>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</si>
  <si>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</si>
  <si>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</si>
  <si>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</si>
  <si>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</si>
  <si>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</si>
  <si>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</si>
  <si>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</si>
  <si>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</si>
  <si>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</si>
  <si>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</si>
  <si>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</si>
  <si>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</si>
  <si>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</si>
  <si>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</si>
  <si>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</si>
  <si>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</si>
  <si>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</si>
  <si>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</si>
  <si>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</si>
  <si>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</si>
  <si>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</si>
  <si>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</si>
  <si>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</si>
  <si>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</si>
  <si>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</si>
  <si>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</si>
  <si>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</si>
  <si>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</si>
  <si>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</si>
  <si>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</si>
  <si>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</si>
  <si>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</si>
  <si>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</si>
  <si>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</si>
  <si>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</si>
  <si>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</si>
  <si>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</si>
  <si>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</si>
  <si>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</si>
  <si>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</si>
  <si>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</si>
  <si>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</si>
  <si>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</si>
  <si>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</si>
  <si>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</si>
  <si>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</si>
  <si>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</si>
  <si>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</si>
  <si>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</si>
  <si>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</si>
  <si>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</si>
  <si>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</si>
  <si>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</si>
  <si>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</si>
  <si>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</si>
  <si>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</si>
  <si>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</si>
  <si>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</si>
  <si>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</si>
  <si>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</si>
  <si>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</si>
  <si>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</si>
  <si>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</si>
  <si>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</si>
  <si>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</si>
  <si>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</si>
  <si>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</si>
  <si>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</si>
  <si>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</si>
  <si>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</si>
  <si>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</si>
  <si>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</si>
  <si>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</si>
  <si>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</si>
  <si>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</si>
  <si>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</si>
  <si>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</si>
  <si>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</si>
  <si>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</si>
  <si>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</si>
  <si>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</si>
  <si>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</si>
  <si>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</si>
  <si>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</si>
  <si>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</si>
  <si>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</si>
  <si>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</si>
  <si>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</si>
  <si>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</si>
  <si>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</si>
  <si>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</si>
  <si>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</si>
  <si>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</si>
  <si>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</si>
  <si>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</si>
  <si>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</si>
  <si>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</si>
  <si>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</si>
  <si>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</si>
  <si>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</si>
  <si>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</si>
  <si>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</si>
  <si>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</si>
  <si>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</si>
  <si>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</si>
  <si>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</si>
  <si>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</si>
  <si>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</si>
  <si>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</si>
  <si>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</si>
  <si>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</si>
  <si>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</si>
  <si>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</si>
  <si>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</si>
  <si>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</si>
  <si>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</si>
  <si>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</si>
  <si>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</si>
  <si>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</si>
  <si>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</si>
  <si>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</si>
  <si>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</si>
  <si>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</si>
  <si>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</si>
  <si>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</si>
  <si>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</si>
  <si>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</si>
  <si>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</si>
  <si>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</si>
  <si>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</si>
  <si>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</si>
  <si>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</si>
  <si>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</si>
  <si>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</si>
  <si>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</si>
  <si>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</si>
  <si>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</si>
  <si>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</si>
  <si>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</si>
  <si>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</si>
  <si>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</si>
  <si>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</si>
  <si>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</si>
  <si>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</si>
  <si>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</si>
  <si>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</si>
  <si>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</si>
  <si>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</si>
  <si>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</si>
  <si>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</si>
  <si>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</si>
  <si>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</si>
  <si>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</si>
  <si>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</si>
  <si>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</si>
  <si>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</si>
  <si>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</si>
  <si>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</si>
  <si>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</si>
  <si>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</si>
  <si>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</si>
  <si>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</si>
  <si>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</si>
  <si>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</si>
  <si>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</si>
  <si>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</si>
  <si>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</si>
  <si>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</si>
  <si>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</si>
  <si>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</si>
  <si>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</si>
  <si>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</si>
  <si>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</si>
  <si>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</si>
  <si>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</si>
  <si>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</si>
  <si>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</si>
  <si>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</si>
  <si>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</si>
  <si>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</si>
  <si>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</si>
  <si>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</si>
  <si>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</si>
  <si>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</si>
  <si>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</si>
  <si>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</si>
  <si>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</si>
  <si>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</si>
  <si>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</si>
  <si>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</si>
  <si>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</si>
  <si>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</si>
  <si>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</si>
  <si>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</si>
  <si>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</si>
  <si>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</si>
  <si>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</si>
  <si>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</si>
  <si>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</si>
  <si>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</si>
  <si>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</si>
  <si>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</si>
  <si>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</si>
  <si>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</si>
  <si>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</si>
  <si>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</si>
  <si>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</si>
  <si>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</si>
  <si>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</si>
  <si>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</si>
  <si>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</si>
  <si>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</si>
  <si>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</si>
  <si>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</si>
  <si>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</si>
  <si>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</si>
  <si>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</si>
  <si>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</si>
  <si>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</si>
  <si>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</si>
  <si>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</si>
  <si>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</si>
  <si>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</si>
  <si>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</si>
  <si>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</si>
  <si>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</si>
  <si>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</si>
  <si>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</si>
  <si>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</si>
  <si>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</si>
  <si>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</si>
  <si>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</si>
  <si>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</si>
  <si>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</si>
  <si>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</si>
  <si>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</si>
  <si>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</si>
  <si>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</si>
  <si>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</si>
  <si>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</si>
  <si>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</si>
  <si>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</si>
  <si>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</si>
  <si>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</si>
  <si>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</si>
  <si>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</si>
  <si>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</si>
  <si>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</si>
  <si>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</si>
  <si>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</si>
  <si>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</si>
  <si>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</si>
  <si>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</si>
  <si>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</si>
  <si>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</si>
  <si>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</si>
  <si>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</si>
  <si>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</si>
  <si>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</si>
  <si>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</si>
  <si>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</si>
  <si>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</si>
  <si>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</si>
  <si>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</si>
  <si>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</si>
  <si>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</si>
  <si>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</si>
  <si>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</si>
  <si>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</si>
  <si>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</si>
  <si>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</si>
  <si>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</si>
  <si>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</si>
  <si>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</si>
  <si>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</si>
  <si>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</si>
  <si>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</si>
  <si>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</si>
  <si>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</si>
  <si>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</si>
  <si>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</si>
  <si>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</si>
  <si>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</si>
  <si>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</si>
  <si>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</si>
  <si>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</si>
  <si>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</si>
  <si>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</si>
  <si>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</si>
  <si>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</si>
  <si>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</si>
  <si>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</si>
  <si>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</si>
  <si>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</si>
  <si>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</si>
  <si>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</si>
  <si>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</si>
  <si>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</si>
  <si>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</si>
  <si>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</si>
  <si>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</si>
  <si>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</si>
  <si>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</si>
  <si>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</si>
  <si>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</si>
  <si>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</si>
  <si>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</si>
  <si>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</si>
  <si>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</si>
  <si>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</si>
  <si>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</si>
  <si>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</si>
  <si>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</si>
  <si>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</si>
  <si>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</si>
  <si>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</si>
  <si>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</si>
  <si>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</si>
  <si>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</si>
  <si>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</si>
  <si>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</si>
  <si>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</si>
  <si>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</si>
  <si>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</si>
  <si>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</si>
  <si>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</si>
  <si>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</si>
  <si>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</si>
  <si>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</si>
  <si>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</si>
  <si>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</si>
  <si>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</si>
  <si>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</si>
  <si>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</si>
  <si>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</si>
  <si>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</si>
  <si>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</si>
  <si>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</si>
  <si>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</si>
  <si>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</si>
  <si>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</si>
  <si>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</si>
  <si>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</si>
  <si>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</si>
  <si>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</si>
  <si>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</si>
  <si>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</si>
  <si>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</si>
  <si>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</si>
  <si>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</si>
  <si>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</si>
  <si>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</si>
  <si>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</si>
  <si>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</si>
  <si>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</si>
  <si>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</si>
  <si>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</si>
  <si>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</si>
  <si>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</si>
  <si>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</si>
  <si>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</si>
  <si>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</si>
  <si>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</si>
  <si>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</si>
  <si>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</si>
  <si>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</si>
  <si>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</si>
  <si>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</si>
  <si>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</si>
  <si>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</si>
  <si>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</si>
  <si>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</si>
  <si>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</si>
  <si>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</si>
  <si>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</si>
  <si>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</si>
  <si>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</si>
  <si>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</si>
  <si>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</si>
  <si>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</si>
  <si>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</si>
  <si>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</si>
  <si>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</si>
  <si>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</si>
  <si>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</si>
  <si>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</si>
  <si>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</si>
  <si>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</si>
  <si>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</si>
  <si>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</si>
  <si>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</si>
  <si>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</si>
  <si>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</si>
  <si>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</si>
  <si>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</si>
  <si>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</si>
  <si>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</si>
  <si>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</si>
  <si>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</si>
  <si>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</si>
  <si>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</si>
  <si>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</si>
  <si>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</si>
  <si>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</si>
  <si>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</si>
  <si>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</si>
  <si>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</si>
  <si>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</si>
  <si>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</si>
  <si>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</si>
  <si>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</si>
  <si>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</si>
  <si>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</si>
  <si>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</si>
  <si>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</si>
  <si>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</si>
  <si>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</si>
  <si>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</si>
  <si>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</si>
  <si>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</si>
  <si>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</si>
  <si>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</si>
  <si>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</si>
  <si>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</si>
  <si>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</si>
  <si>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</si>
  <si>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</si>
  <si>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</si>
  <si>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</si>
  <si>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</si>
  <si>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</si>
  <si>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</si>
  <si>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</si>
  <si>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</si>
  <si>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</si>
  <si>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</si>
  <si>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</si>
  <si>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</si>
  <si>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</si>
  <si>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</si>
  <si>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</si>
  <si>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</si>
  <si>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</si>
  <si>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</si>
  <si>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</si>
  <si>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</si>
  <si>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</si>
  <si>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</si>
  <si>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</si>
  <si>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</si>
  <si>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</si>
  <si>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</si>
  <si>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</si>
  <si>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</si>
  <si>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</si>
  <si>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</si>
  <si>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</si>
  <si>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</si>
  <si>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</si>
  <si>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</si>
  <si>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</si>
  <si>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</si>
  <si>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</si>
  <si>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</si>
  <si>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</si>
  <si>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</si>
  <si>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</si>
  <si>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</si>
  <si>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</si>
  <si>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</si>
  <si>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</si>
  <si>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</si>
  <si>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</si>
  <si>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</si>
  <si>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</si>
  <si>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</si>
  <si>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</si>
  <si>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</si>
  <si>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</si>
  <si>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</si>
  <si>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</si>
  <si>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</si>
  <si>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</si>
  <si>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</si>
  <si>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</si>
  <si>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</si>
  <si>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</si>
  <si>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</si>
  <si>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</si>
  <si>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</si>
  <si>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</si>
  <si>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</si>
  <si>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</si>
  <si>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</si>
  <si>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</si>
  <si>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</si>
  <si>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</si>
  <si>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</si>
  <si>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</si>
  <si>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</si>
  <si>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</si>
  <si>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</si>
  <si>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</si>
  <si>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</si>
  <si>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</si>
  <si>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</si>
  <si>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</si>
  <si>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</si>
  <si>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</si>
  <si>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</si>
  <si>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</si>
  <si>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</si>
  <si>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</si>
  <si>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</si>
  <si>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</si>
  <si>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</si>
  <si>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</si>
  <si>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</si>
  <si>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</si>
  <si>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</si>
  <si>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</si>
  <si>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</si>
  <si>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</si>
  <si>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</si>
  <si>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</si>
  <si>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</si>
  <si>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</si>
  <si>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</si>
  <si>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</si>
  <si>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</si>
  <si>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</si>
  <si>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</si>
  <si>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</si>
  <si>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</si>
  <si>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</si>
  <si>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</si>
  <si>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</si>
  <si>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</si>
  <si>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</si>
  <si>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</si>
  <si>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</si>
  <si>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</si>
  <si>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</si>
  <si>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</si>
  <si>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</si>
  <si>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</si>
  <si>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</si>
  <si>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</si>
  <si>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</si>
  <si>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</si>
  <si>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</si>
  <si>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</si>
  <si>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</si>
  <si>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</si>
  <si>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</si>
  <si>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</si>
  <si>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</si>
  <si>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</si>
  <si>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</si>
  <si>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</si>
  <si>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</si>
  <si>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</si>
  <si>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</si>
  <si>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</si>
  <si>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</si>
  <si>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</si>
  <si>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</si>
  <si>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</si>
  <si>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</si>
  <si>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</si>
  <si>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</si>
  <si>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</si>
  <si>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</si>
  <si>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</si>
  <si>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</si>
  <si>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</si>
  <si>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</si>
  <si>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</si>
  <si>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</si>
  <si>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</si>
  <si>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</si>
  <si>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</si>
  <si>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</si>
  <si>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</si>
  <si>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</si>
  <si>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</si>
  <si>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</si>
  <si>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</si>
  <si>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</si>
  <si>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</si>
  <si>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</si>
  <si>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</si>
  <si>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</si>
  <si>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</si>
  <si>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</si>
  <si>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</si>
  <si>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</si>
  <si>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</si>
  <si>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</si>
  <si>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</si>
  <si>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</si>
  <si>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</si>
  <si>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</si>
  <si>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</si>
  <si>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</si>
  <si>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</si>
  <si>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</si>
  <si>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</si>
  <si>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</si>
  <si>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</si>
  <si>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</si>
  <si>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</si>
  <si>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</si>
  <si>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</si>
  <si>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</si>
  <si>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</si>
  <si>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</si>
  <si>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</si>
  <si>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</si>
  <si>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</si>
  <si>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</si>
  <si>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</si>
  <si>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</si>
  <si>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</si>
  <si>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</si>
  <si>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</si>
  <si>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</si>
  <si>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</si>
  <si>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</si>
  <si>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</si>
  <si>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</si>
  <si>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</si>
  <si>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</si>
  <si>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</si>
  <si>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</si>
  <si>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</si>
  <si>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</si>
  <si>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</si>
  <si>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</si>
  <si>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</si>
  <si>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</si>
  <si>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</si>
  <si>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</si>
  <si>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</si>
  <si>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</si>
  <si>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</si>
  <si>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</si>
  <si>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</si>
  <si>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</si>
  <si>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</si>
  <si>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</si>
  <si>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</si>
  <si>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</si>
  <si>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</si>
  <si>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</si>
  <si>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</si>
  <si>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</si>
  <si>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</si>
  <si>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</si>
  <si>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</si>
  <si>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</si>
  <si>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</si>
  <si>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</si>
  <si>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</si>
  <si>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</si>
  <si>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</si>
  <si>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</si>
  <si>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</si>
  <si>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</si>
  <si>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</si>
  <si>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</si>
  <si>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</si>
  <si>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</si>
  <si>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</si>
  <si>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</si>
  <si>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</si>
  <si>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</si>
  <si>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</si>
  <si>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</si>
  <si>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</si>
  <si>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</si>
  <si>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</si>
  <si>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</si>
  <si>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</si>
  <si>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</si>
  <si>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</si>
  <si>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</si>
  <si>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</si>
  <si>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</si>
  <si>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</si>
  <si>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</si>
  <si>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</si>
  <si>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</si>
  <si>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</si>
  <si>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</si>
  <si>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</si>
  <si>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</si>
  <si>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</si>
  <si>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</si>
  <si>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</si>
  <si>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</si>
  <si>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</si>
  <si>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</si>
  <si>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</si>
  <si>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</si>
  <si>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</si>
  <si>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</si>
  <si>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</si>
  <si>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</si>
  <si>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</si>
  <si>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</si>
  <si>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</si>
  <si>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</si>
  <si>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</si>
  <si>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</si>
  <si>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</si>
  <si>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</si>
  <si>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</si>
  <si>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</si>
  <si>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</si>
  <si>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</si>
  <si>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</si>
  <si>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</si>
  <si>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</si>
  <si>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</si>
  <si>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</si>
  <si>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</si>
  <si>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</si>
  <si>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</si>
  <si>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</si>
  <si>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</si>
  <si>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</si>
  <si>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</si>
  <si>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</si>
  <si>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</si>
  <si>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</si>
  <si>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</si>
  <si>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</si>
  <si>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</si>
  <si>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</si>
  <si>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</si>
  <si>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</si>
  <si>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</si>
  <si>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 xml:space="preserve">at site connect PG </t>
  </si>
  <si>
    <t>PCM-20251203-00001003</t>
  </si>
  <si>
    <t>Team on the way  50  min</t>
  </si>
  <si>
    <t xml:space="preserve"> PCM-20250215-00000830 </t>
  </si>
  <si>
    <t>LTE site still down and  site located in aramco area access issue need special permission</t>
  </si>
  <si>
    <t>PCM-20251203-00000960</t>
  </si>
  <si>
    <t>EM team on the way need 20 Min</t>
  </si>
  <si>
    <t>NO PCM</t>
  </si>
  <si>
    <t>EM team on the way need 30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</si>
  <si>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</si>
  <si>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</si>
  <si>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</si>
  <si>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</si>
  <si>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</si>
  <si>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</si>
  <si>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</si>
  <si>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</si>
  <si>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</si>
  <si>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</si>
  <si>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</si>
  <si>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PCM-20251203-00001075</t>
  </si>
  <si>
    <t xml:space="preserve">team on the way need 80 minutes </t>
  </si>
  <si>
    <t>PCM-20251203-00001090</t>
  </si>
  <si>
    <t>team on the way need 85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</si>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</sst>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331.63468275462947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45994.583108680556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45994.583108680556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45994.583108680556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45994.583108680556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45994.583108680556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45994.583108680556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45994.583108680556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45994.583108680556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45994.583108680556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45994.583108680556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45994.583108680556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45994.583108680556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45994.583108680556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45994.583108680556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45994.583108680556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45994.583108680556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45994.583108680556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45994.583108680556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45994.583108680556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45994.583108680556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45994.583108680556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45994.583108680556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45994.583108680556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45994.583108680556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45994.583108680556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45994.583108680556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45994.583108680556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45994.583108680556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45994.583108680556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45994.583108680556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45994.583108680556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45994.583108680556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45994.583108680556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45994.583108680556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45994.583108680556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45994.583108680556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45994.583108680556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45994.583108680556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45994.583108680556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45994.583108680556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45994.583108680556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45994.583108680556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45994.583108680556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45994.583108680556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45994.583108680556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45994.583108680556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45994.583108680556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45994.583108680556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45994.583108680556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45994.583108680556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45994.583108680556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45994.583108680556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45994.583108680556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45994.583108680556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45994.583108680556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45994.583108680556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45994.583108680556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45994.583108680556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45994.583108680556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45994.583108680556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45994.583108680556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45994.583108680556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45994.583108680556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45994.583108680556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45994.583108680556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45994.583108680556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45994.583108680556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45994.583108680556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45994.583108680556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45994.583108680556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45994.583108680556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45994.583108680556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45994.583108680556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45994.583108680556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45994.583108680556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45994.583108680556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45994.583108680556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45994.583108680556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45994.583108680556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45994.583108680556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45994.583108680556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45994.583108680556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45994.583108680556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45994.583108680556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45994.583108680556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45994.583108680556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45994.583108680556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45994.583108680556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45994.583108680556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45994.583108680556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45994.583108680556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45994.583108680556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45994.583108680556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45994.583108680556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45994.583108680556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45994.583108680556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45994.583108680556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45994.583108680556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45994.583108680556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45994.583108680556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45994.583108680556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45994.583108680556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45994.583108680556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45994.583108680556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45994.583108680556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45994.583108680556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45994.583108680556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45994.583108680556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45994.583108680556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45994.583108680556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45994.583108680556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45994.583108680556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45994.583108680556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45994.583108680556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45994.583108680556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45994.583108680556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45994.583108680556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45994.583108680556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45994.583108680556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45994.583108680556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45994.583108680556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45994.583108680556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45994.583108680556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45994.583108680556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45994.583108680556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45994.583108680556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45994.583108680556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45994.583108680556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45994.583108680556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45994.583108680556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45994.583108680556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45994.583108680556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45994.583108680556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45994.583108680556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45994.583108680556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45994.583108680556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45994.583108680556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45994.583108680556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45994.583108680556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45994.583108680556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45994.583108680556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45994.583108680556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45994.583108680556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45994.583108680556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45994.583108680556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45994.583108680556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45994.583108680556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45994.583108680556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45994.583108680556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45994.583108680556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45994.583108680556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45994.583108680556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45994.583108680556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45994.583108680556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45994.583108680556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45994.583108680556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45994.583108680556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45994.583108680556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45994.583108680556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45994.583108680556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45994.583108680556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45994.583108680556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45994.583108680556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45994.583108680556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45994.583108680556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45994.583108680556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45994.583108680556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45994.583108680556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45994.583108680556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45994.583108680556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45994.583108680556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45994.583108680556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45994.583108680556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45994.583108680556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45994.583108680556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45994.583108680556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45994.583108680556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45994.583108680556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45994.583108680556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45994.583108680556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45994.583108680556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45994.583108680556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45994.583108680556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45994.583108680556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45994.583108680556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45994.583108680556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45994.583108680556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45994.583108680556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45994.583108680556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45994.583108680556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45994.583108680556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45994.583108680556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45994.583108680556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45994.583108680556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45994.583108680556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45994.583108680556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45994.583108680556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45994.583108680556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45994.583108680556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45994.583108680556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45994.583108680556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45994.583108680556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45994.583108680556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45994.583108680556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45994.583108680556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45994.583108680556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41F59AB-6CB9-4C27-8CFF-F6A8FD2FAFB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169.58327071759413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10.195689699074137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1.0898032407567371E-2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45994.583108680556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45994.583108680556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45994.583108680556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45994.583108680556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45994.583108680556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45994.583108680556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45994.583108680556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45994.583108680556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45994.583108680556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45994.583108680556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45994.583108680556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45994.583108680556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45994.583108680556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45994.583108680556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45994.583108680556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45994.583108680556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45994.583108680556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45994.583108680556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45994.583108680556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45994.583108680556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45994.583108680556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45994.583108680556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45994.583108680556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45994.583108680556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45994.583108680556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45994.583108680556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45994.583108680556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45994.583108680556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45994.583108680556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45994.583108680556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45994.583108680556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45994.583108680556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5.8108680554141756E-2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45994.583108680556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45994.583108680556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45994.583108680556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45994.583108680556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45994.583108680556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45994.583108680556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45994.583108680556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45994.583108680556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45994.583108680556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45994.583108680556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45994.583108680556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45994.583108680556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45994.583108680556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45994.583108680556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45994.583108680556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45994.583108680556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45994.583108680556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45994.583108680556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45994.583108680556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45994.583108680556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45994.583108680556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45994.583108680556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45994.583108680556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45994.583108680556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45994.583108680556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45994.583108680556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45994.583108680556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45994.583108680556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45994.583108680556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45994.583108680556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45994.583108680556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45994.583108680556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45994.583108680556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45994.583108680556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45994.583108680556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45994.583108680556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45994.583108680556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45994.583108680556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45994.583108680556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45994.583108680556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45994.583108680556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45994.583108680556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45994.583108680556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45994.583108680556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45994.583108680556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45994.583108680556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45994.583108680556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45994.583108680556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45994.583108680556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45994.583108680556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45994.583108680556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45994.583108680556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45994.583108680556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45994.583108680556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45994.583108680556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45994.583108680556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45994.583108680556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45994.583108680556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45994.583108680556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45994.583108680556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45994.583108680556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45994.583108680556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45994.583108680556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45994.583108680556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45994.583108680556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45994.583108680556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45994.583108680556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45994.583108680556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45994.583108680556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45994.583108680556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45994.583108680556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45994.583108680556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45994.583108680556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45994.583108680556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45994.583108680556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45994.583108680556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45994.583108680556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45994.583108680556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45994.583108680556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45994.583108680556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45994.583108680556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45994.583108680556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45994.583108680556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45994.583108680556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45994.583108680556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45994.583108680556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45994.583108680556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45994.583108680556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45994.583108680556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45994.583108680556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45994.583108680556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45994.583108680556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45994.583108680556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45994.583108680556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45994.583108680556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45994.583108680556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45994.583108680556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45994.583108680556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45994.583108680556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45994.583108680556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45994.583108680556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45994.583108680556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45994.583108680556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45994.583108680556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45994.583108680556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45994.583108680556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45994.583108680556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45994.583108680556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45994.583108680556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45994.583108680556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45994.583108680556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45994.583108680556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45994.583108680556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45994.583108680556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45994.583108680556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45994.583108680556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45994.583108680556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45994.583108680556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45994.583108680556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45994.583108680556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45994.583108680556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45994.583108680556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45994.583108680556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45994.583108680556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45994.583108680556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45994.583108680556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45994.583108680556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45994.583108680556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45994.583108680556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45994.583108680556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45994.583108680556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45994.583108680556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45994.583108680556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45994.583108680556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45994.583108680556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45994.583108680556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45994.583108680556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45994.583108680556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45994.583108680556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45994.583108680556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45994.583108680556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45994.583108680556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45994.583108680556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45994.583108680556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45994.583108680556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45994.583108680556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45994.583108680556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45994.583108680556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45994.583108680556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45994.583108680556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45994.583108680556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45994.583108680556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45994.583108680556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45994.583108680556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45994.583108680556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45994.583108680556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45994.583108680556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45994.583108680556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45994.583108680556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45994.583108680556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45994.583108680556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45994.583108680556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45994.583108680556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45994.583108680556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45994.583108680556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45994.583108680556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45994.583108680556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45994.583108680556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45994.583108680556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45994.583108680556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45994.583108680556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45994.583108680556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45994.583108680556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45994.583108680556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45994.583108680556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45994.583108680556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45994.583108680556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45994.583108680556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45994.583108680556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45994.583108680556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45994.583108680556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45994.583108680556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45994.583108680556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45994.583108680556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45994.583108680556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45994.583108680556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45994.583108680556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45994.583108680556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45994.583108680556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45994.583108680556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45994.583108680556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45994.583108680556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45994.583108680556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45994.583108680556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45994.583108680556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45994.583108680556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45994.583108680556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45994.583108680556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45994.583108680556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45994.583108680556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45994.583108680556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45994.583108680556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45994.583108680556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45994.583108680556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45994.583108680556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45994.583108680556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45994.583108680556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45994.583108680556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45994.583108680556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45994.583108680556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45994.583108680556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45994.583108680556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45994.583108680556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45994.583108680556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45994.583108680556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45994.583108680556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45994.583108680556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45994.583108680556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45994.583108680556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45994.583108680556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45994.583108680556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45994.583108680556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45994.583108680556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45994.583108680556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45994.583108680556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45994.583108680556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45994.583108680556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45994.583108680556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45994.583108680556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45994.583108680556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45994.583108680556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45994.583108680556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45994.583108680556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45994.583108680556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45994.583108680556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45994.583108680556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45994.583108680556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45994.583108680556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45994.583108680556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45994.583108680556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45994.583108680556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45994.583108680556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45994.583108680556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45994.583108680556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45994.583108680556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45994.583108680556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45994.583108680556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45994.583108680556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45994.583108680556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45994.583108680556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45994.583108680556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45994.583108680556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45994.583108680556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45994.583108680556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45994.583108680556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45994.583108680556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45994.583108680556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45994.583108680556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45994.583108680556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45994.583108680556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45994.583108680556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45994.583108680556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45994.583108680556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45994.583108680556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45994.583108680556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45994.583108680556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45994.583108680556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45994.583108680556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45994.583108680556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45994.583108680556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45994.583108680556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45994.583108680556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45994.583108680556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45994.583108680556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45994.583108680556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45994.583108680556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45994.583108680556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45994.583108680556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45994.583108680556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45994.583108680556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45994.583108680556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45994.583108680556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45994.583108680556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45994.583108680556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45994.583108680556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45994.583108680556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45994.583108680556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45994.583108680556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45994.583108680556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45994.583108680556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45994.583108680556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45994.583108680556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45994.583108680556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45994.583108680556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45994.583108680556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45994.583108680556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45994.583108680556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45994.583108680556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45994.583108680556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45994.583108680556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45994.583108680556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45994.583108680556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45994.583108680556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45994.583108680556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45994.583108680556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45994.583108680556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45994.583108680556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45994.583108680556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45994.583108680556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45994.583108680556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45994.583108680556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45994.583108680556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45994.583108680556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45994.583108680556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45994.583108680556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45994.583108680556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45994.583108680556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45994.583108680556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45994.583108680556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45994.583108680556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45994.583108680556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45994.583108680556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45994.583108680556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45994.583108680556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45994.583108680556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45994.583108680556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45994.583108680556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45994.583108680556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45994.583108680556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45994.583108680556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45994.583108680556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45994.583108680556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45994.583108680556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45994.583108680556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45994.583108680556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45994.583108680556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45994.583108680556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45994.583108680556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45994.583108680556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45994.583108680556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45994.583108680556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45994.583108680556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45994.583108680556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45994.583108680556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45994.583108680556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45994.583108680556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45994.583108680556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45994.583108680556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45994.583108680556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45994.583108680556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45994.583108680556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45994.583108680556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45994.583108680556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45994.583108680556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45994.583108680556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45994.583108680556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45994.583108680556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45994.583108680556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45994.583108680556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45994.583108680556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45994.583108680556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45994.583108680556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45994.583108680556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45994.583108680556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45994.583108680556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45994.583108680556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45994.583108680556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45994.583108680556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45994.583108680556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45994.583108680556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45994.583108680556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45994.583108680556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45994.583108680556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45994.583108680556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45994.583108680556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45994.583108680556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45994.583108680556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45994.583108680556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45994.583108680556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45994.583108680556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45994.583108680556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45994.583108680556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45994.583108680556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45994.583108680556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45994.583108680556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45994.583108680556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45994.583108680556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45994.583108680556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45994.583108680556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45994.583108680556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45994.583108680556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45994.583108680556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45994.583108680556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45994.583108680556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45994.583108680556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45994.583108680556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45994.583108680556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45994.583108680556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45994.583108680556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45994.583108680556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45994.583108680556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45994.583108680556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45994.583108680556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45994.583108680556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45994.583108680556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45994.583108680556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45994.583108680556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45994.583108680556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45994.583108680556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45994.583108680556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45994.583108680556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45994.583108680556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45994.583108680556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45994.583108680556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45994.583108680556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45994.583108680556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45994.583108680556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45994.583108680556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45994.583108680556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45994.583108680556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45994.583108680556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45994.583108680556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45994.583108680556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45994.583108680556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45994.583108680556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45994.583108680556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45994.583108680556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45994.583108680556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45994.583108680556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45994.583108680556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45994.583108680556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45994.583108680556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45994.583108680556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45994.583108680556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45994.583108680556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45994.583108680556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45994.583108680556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45994.583108680556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45994.583108680556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45994.583108680556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45994.583108680556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45994.583108680556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45994.583108680556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45994.583108680556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45994.583108680556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45994.583108680556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45994.583108680556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45994.583108680556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45994.583108680556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45994.583108680556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45994.583108680556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45994.583108680556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45994.583108680556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45994.583108680556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45994.583108680556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45994.583108680556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45994.583108680556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45994.583108680556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45994.583108680556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45994.583108680556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45994.583108680556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45994.583108680556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45994.583108680556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45994.583108680556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45994.583108680556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45994.583108680556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45994.583108680556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45994.583108680556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45994.583108680556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45994.583108680556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45994.583108680556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45994.583108680556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45994.583108680556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45994.583108680556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45994.583108680556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45994.583108680556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45994.583108680556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45994.583108680556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45994.583108680556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45994.583108680556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45994.583108680556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45994.583108680556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45994.583108680556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45994.583108680556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45994.583108680556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45994.583108680556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45994.583108680556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45994.583108680556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45994.583108680556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45994.583108680556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45994.583108680556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45994.583108680556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45994.583108680556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45994.583108680556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45994.583108680556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45994.583108680556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45994.583108680556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45994.583108680556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45994.583108680556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45994.583108680556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45994.583108680556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45994.583108680556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45994.583108680556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45994.583108680556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45994.583108680556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45994.583108680556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45994.583108680556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45994.583108680556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45994.583108680556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45994.583108680556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45994.583108680556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45994.583108680556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45994.583108680556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45994.583108680556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45994.583108680556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45994.583108680556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45994.583108680556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45994.583108680556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45994.583108680556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45994.583108680556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45994.583108680556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45994.583108680556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45994.583108680556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45994.583108680556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45994.583108680556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45994.583108680556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45994.583108680556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45994.583108680556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45994.583108680556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45994.583108680556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45994.583108680556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45994.583108680556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45994.583108680556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45994.583108680556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45994.583108680556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45994.583108680556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45994.583108680556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45994.583108680556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45994.583108680556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45994.583108680556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45994.583108680556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45994.583108680556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45994.583108680556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45994.583108680556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45994.583108680556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45994.583108680556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45994.583108680556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45994.583108680556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45994.583108680556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45994.583108680556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45994.583108680556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45994.583108680556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45994.583108680556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45994.583108680556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45994.583108680556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45994.583108680556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45994.583108680556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45994.583108680556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45994.583108680556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45994.583108680556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45994.583108680556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45994.583108680556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45994.583108680556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45994.583108680556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45994.583108680556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45994.583108680556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45994.583108680556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45994.583108680556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45994.583108680556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45994.583108680556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45994.583108680556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45994.583108680556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45994.583108680556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45994.583108680556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45994.583108680556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45994.583108680556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45994.583108680556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45994.583108680556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45994.583108680556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45994.583108680556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45994.583108680556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45994.583108680556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45994.583108680556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45994.583108680556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45994.583108680556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45994.583108680556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45994.583108680556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45994.583108680556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45994.583108680556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45994.583108680556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45994.583108680556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45994.583108680556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45994.583108680556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45994.583108680556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45994.583108680556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45994.583108680556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45994.583108680556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45994.583108680556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45994.583108680556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45994.583108680556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45994.583108680556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45994.583108680556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45994.583108680556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45994.583108680556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45994.583108680556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45994.583108680556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45994.583108680556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45994.583108680556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45994.583108680556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45994.583108680556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45994.583108680556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45994.583108680556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45994.583108680556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45994.583108680556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45994.583108680556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45994.583108680556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45994.583108680556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45994.583108680556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45994.583108680556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45994.583108680556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45994.583108680556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45994.583108680556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45994.583108680556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45994.583108680556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45994.583108680556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45994.583108680556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45994.583108680556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45994.583108680556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45994.583108680556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45994.583108680556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45994.583108680556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45994.583108680556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45994.583108680556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45994.583108680556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45994.583108680556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45994.583108680556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45994.583108680556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45994.583108680556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45994.583108680556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45994.583108680556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45994.583108680556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45994.583108680556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45994.583108680556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45994.583108680556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45994.583108680556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45994.583108680556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45994.583108680556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45994.583108680556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45994.583108680556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45994.583108680556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45994.583108680556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45994.583108680556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45994.583108680556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45994.583108680556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45994.583108680556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45994.583108680556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45994.583108680556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45994.583108680556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45994.583108680556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45994.583108680556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45994.583108680556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45994.583108680556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45994.583108680556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45994.583108680556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45994.583108680556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45994.583108680556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45994.583108680556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45994.583108680556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45994.583108680556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45994.583108680556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45994.583108680556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45994.583108680556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45994.583108680556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45994.583108680556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45994.583108680556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45994.583108680556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45994.583108680556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45994.583108680556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45994.583108680556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45994.583108680556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45994.583108680556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45994.583108680556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45994.583108680556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45994.583108680556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45994.583108680556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45994.583108680556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45994.583108680556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45994.583108680556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45994.583108680556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45994.583108680556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45994.583108680556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45994.583108680556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45994.583108680556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45994.583108680556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45994.583108680556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45994.583108680556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45994.583108680556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45994.583108680556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45994.583108680556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45994.583108680556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45994.583108680556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45994.583108680556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45994.583108680556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45994.583108680556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45994.583108680556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45994.583108680556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45994.583108680556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45994.583108680556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45994.583108680556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45994.583108680556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45994.583108680556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45994.583108680556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45994.583108680556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45994.583108680556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45994.583108680556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45994.583108680556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45994.583108680556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45994.583108680556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45994.583108680556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45994.583108680556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45994.583108680556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45994.583108680556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45994.583108680556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45994.583108680556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45994.583108680556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45994.583108680556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45994.583108680556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45994.583108680556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45994.583108680556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45994.583108680556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45994.583108680556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45994.583108680556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45994.583108680556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45994.583108680556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45994.583108680556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45994.583108680556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45994.583108680556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45994.583108680556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45994.583108680556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45994.583108680556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45994.583108680556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45994.583108680556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45994.583108680556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45994.583108680556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45994.583108680556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45994.583108680556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45994.583108680556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45994.583108680556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45994.583108680556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45994.583108680556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45994.583108680556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45994.583108680556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45994.583108680556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45994.583108680556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45994.583108680556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45994.583108680556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45994.583108680556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45994.583108680556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45994.583108680556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45994.583108680556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45994.583108680556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45994.583108680556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45994.583108680556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45994.583108680556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45994.583108680556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45994.583108680556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45994.583108680556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45994.583108680556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45994.583108680556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45994.583108680556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45994.583108680556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45994.583108680556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45994.583108680556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45994.583108680556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45994.583108680556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45994.583108680556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45994.583108680556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45994.583108680556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45994.583108680556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45994.583108680556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45994.583108680556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45994.583108680556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45994.583108680556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45994.583108680556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45994.583108680556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45994.583108680556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45994.583108680556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45994.583108680556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45994.583108680556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45994.583108680556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45994.583108680556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45994.583108680556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45994.583108680556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45994.583108680556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45994.583108680556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45994.583108680556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45994.583108680556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45994.583108680556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45994.583108680556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45994.583108680556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45994.583108680556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45994.583108680556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45994.583108680556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45994.583108680556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45994.583108680556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45994.583108680556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45994.583108680556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45994.583108680556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45994.583108680556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45994.583108680556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45994.583108680556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45994.583108680556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45994.583108680556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45994.583108680556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45994.583108680556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45994.583108680556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45994.583108680556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45994.583108680556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45994.583108680556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45994.583108680556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45994.583108680556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45994.583108680556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45994.583108680556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45994.583108680556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45994.583108680556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45994.583108680556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45994.583108680556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45994.583108680556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45994.583108680556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45994.583108680556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45994.583108680556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45994.583108680556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45994.583108680556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45994.583108680556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45994.583108680556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45994.583108680556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45994.583108680556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45994.583108680556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45994.583108680556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45994.583108680556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45994.583108680556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45994.583108680556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45994.583108680556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45994.583108680556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45994.583108680556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45994.583108680556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45994.583108680556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45994.583108680556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45994.583108680556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45994.583108680556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45994.583108680556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45994.583108680556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45994.583108680556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45994.583108680556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45994.583108680556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45994.583108680556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45994.583108680556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45994.583108680556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45994.583108680556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45994.583108680556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45994.583108680556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45994.583108680556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45994.583108680556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45994.583108680556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45994.583108680556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45994.583108680556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45994.583108680556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45994.583108680556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45994.583108680556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45994.583108680556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45994.583108680556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45994.583108680556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45994.583108680556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45994.583108680556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45994.583108680556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45994.583108680556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45994.583108680556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45994.583108680556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45994.583108680556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45994.583108680556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45994.583108680556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45994.583108680556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45994.583108680556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45994.583108680556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45994.583108680556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45994.583108680556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45994.583108680556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45994.583108680556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45994.583108680556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45994.583108680556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45994.583108680556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45994.583108680556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45994.583108680556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45994.583108680556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45994.583108680556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45994.583108680556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45994.583108680556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45994.583108680556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45994.583108680556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45994.583108680556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45994.583108680556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45994.583108680556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45994.583108680556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45994.583108680556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45994.583108680556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45994.583108680556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45994.583108680556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45994.583108680556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45994.583108680556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45994.583108680556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45994.583108680556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45994.583108680556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45994.583108680556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45994.583108680556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45994.583108680556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45994.583108680556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45994.583108680556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45994.583108680556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45994.583108680556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45994.583108680556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45994.583108680556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45994.583108680556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45994.583108680556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45994.583108680556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45994.583108680556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45994.583108680556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45994.583108680556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45994.583108680556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45994.583108680556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291.1023910879594</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6.9161921295744833E-2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45994.583108680556</v>
      </c>
      <c r="H4" s="92">
        <v>45994.504155092596</v>
      </c>
      <c r="I4" s="110" t="str">
        <f>IFERROR(VLOOKUP(D4,DB!A:F,6,0),"")</f>
        <v>SCECO</v>
      </c>
      <c r="J4" s="110" t="str">
        <f>IFERROR(VLOOKUP(D4,DB!A:G,7,0),"")</f>
        <v>Dead</v>
      </c>
      <c r="K4" s="94" t="s">
        <v>39201</v>
      </c>
      <c r="L4" s="88" t="str">
        <f>IFERROR(VLOOKUP(D4,DB!A:I,9,0),"")</f>
        <v>Latis</v>
      </c>
    </row>
    <row r="5" spans="1:16" ht="15" customHeight="1">
      <c r="A5" s="110" t="s">
        <v>39200</v>
      </c>
      <c r="B5" s="110" t="str">
        <f>IFERROR(VLOOKUP(D5,DB!A:K,11,0),"")</f>
        <v>R4</v>
      </c>
      <c r="C5" s="90">
        <v>1</v>
      </c>
      <c r="D5" s="88" t="s">
        <v>34791</v>
      </c>
      <c r="E5" s="91" t="s">
        <v>39106</v>
      </c>
      <c r="F5" s="92"/>
      <c r="G5" s="93">
        <f t="shared" ca="1" si="0"/>
        <v>45994.583108680556</v>
      </c>
      <c r="H5" s="92">
        <v>45994.50582175926</v>
      </c>
      <c r="I5" s="110" t="str">
        <f>IFERROR(VLOOKUP(D5,DB!A:F,6,0),"")</f>
        <v>SCECO</v>
      </c>
      <c r="J5" s="110" t="str">
        <f>IFERROR(VLOOKUP(D5,DB!A:G,7,0),"")</f>
        <v>Good</v>
      </c>
      <c r="K5" s="94" t="s">
        <v>39202</v>
      </c>
      <c r="L5" s="88" t="str">
        <f>IFERROR(VLOOKUP(D5,DB!A:I,9,0),"")</f>
        <v>Latis</v>
      </c>
    </row>
    <row r="6" spans="1:16" ht="15" customHeight="1">
      <c r="A6" s="110"/>
      <c r="B6" s="110" t="str">
        <f>IFERROR(VLOOKUP(D6,DB!A:K,11,0),"")</f>
        <v/>
      </c>
      <c r="C6" s="90"/>
      <c r="D6" s="88"/>
      <c r="E6" s="91"/>
      <c r="F6" s="92"/>
      <c r="G6" s="93">
        <f t="shared" ca="1" si="0"/>
        <v>45994.583108680556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45994.583108680556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45994.583108680556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45994.583108680556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45994.583108680556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45994.583108680556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45994.583108680556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45994.583108680556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45994.583108680556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45994.583108680556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45994.583108680556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45994.583108680556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45994.583108680556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45994.583108680556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45994.583108680556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45994.583108680556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45994.583108680556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45994.583108680556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45994.583108680556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45994.583108680556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45994.583108680556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45994.583108680556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45994.583108680556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45994.583108680556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45994.583108680556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45994.583108680556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45994.583108680556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45994.583108680556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45994.583108680556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45994.583108680556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45994.583108680556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45994.583108680556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45994.583108680556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45994.583108680556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45994.583108680556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45994.583108680556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45994.583108680556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45994.583108680556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45994.583108680556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45994.583108680556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45994.583108680556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45994.583108680556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45994.583108680556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45994.583108680556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45994.583108680556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45994.583108680556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45994.583108680556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45994.583108680556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45994.583108680556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45994.583108680556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45994.583108680556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45994.583108680556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45994.583108680556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45994.583108680556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45994.583108680556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45994.583108680556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45994.583108680556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45994.583108680556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45994.583108680556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45994.583108680556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45994.583108680556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45994.583108680556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45994.583108680556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45994.583108680556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45994.583108680556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45994.583108680556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45994.583108680556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45994.583108680556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45994.583108680556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45994.583108680556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45994.583108680556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45994.583108680556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45994.583108680556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45994.583108680556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45994.583108680556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45994.583108680556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45994.583108680556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45994.583108680556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45994.583108680556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45994.583108680556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45994.583108680556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45994.583108680556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45994.583108680556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45994.583108680556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45994.583108680556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45994.583108680556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45994.583108680556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45994.583108680556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45994.583108680556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45994.583108680556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45994.583108680556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45994.583108680556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45994.583108680556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45994.583108680556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45994.583108680556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45994.583108680556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45994.583108680556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45994.583108680556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45994.583108680556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45994.583108680556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45994.583108680556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45994.583108680556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45994.583108680556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45994.583108680556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45994.583108680556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45994.583108680556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45994.583108680556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45994.583108680556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45994.583108680556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45994.583108680556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45994.583108680556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45994.583108680556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45994.583108680556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45994.583108680556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45994.583108680556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45994.583108680556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45994.583108680556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45994.583108680556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45994.583108680556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45994.583108680556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45994.583108680556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45994.583108680556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45994.583108680556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45994.583108680556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45994.583108680556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45994.583108680556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45994.583108680556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45994.583108680556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45994.583108680556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45994.583108680556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45994.583108680556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45994.583108680556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45994.583108680556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45994.583108680556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45994.583108680556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45994.583108680556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45994.583108680556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45994.583108680556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45994.583108680556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45994.583108680556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45994.583108680556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45994.583108680556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45994.583108680556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45994.583108680556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45994.583108680556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45994.583108680556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45994.583108680556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45994.583108680556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45994.583108680556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45994.583108680556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45994.583108680556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45994.583108680556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45994.583108680556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45994.583108680556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45994.583108680556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45994.583108680556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45994.583108680556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45994.583108680556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45994.583108680556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45994.583108680556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45994.583108680556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45994.583108680556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45994.583108680556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45994.583108680556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45994.583108680556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45994.583108680556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45994.583108680556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45994.583108680556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45994.583108680556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45994.583108680556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45994.583108680556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45994.583108680556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45994.583108680556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45994.583108680556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45994.583108680556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45994.583108680556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45994.583108680556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45994.583108680556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45994.583108680556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45994.583108680556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45994.583108680556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45994.583108680556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45994.583108680556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45994.583108680556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45994.583108680556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45994.583108680556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45994.583108680556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45994.583108680556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45994.583108680556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45994.583108680556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45994.583108680556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45994.583108680556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45994.583108680556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45994.583108680556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45994.583108680556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45994.583108680556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45994.583108680556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45994.583108680556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45994.583108680556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45994.583108680556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45994.583108680556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45994.583108680556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45994.583108680556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45994.583108680556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45994.583108680556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45994.583108680556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45994.583108680556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45994.583108680556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45994.583108680556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45994.583108680556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45994.583108680556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45994.583108680556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45994.583108680556</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102.75104849536729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68.39423136573896</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45.921997569443192</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13.209810069442028</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5</v>
      </c>
      <c r="D6" s="37" t="s">
        <v>38344</v>
      </c>
      <c r="E6" s="37" t="s">
        <v>39185</v>
      </c>
      <c r="F6" s="38">
        <v>45994.527881944443</v>
      </c>
      <c r="G6" s="135">
        <f ca="1">IFERROR(NOW()-F6,"")</f>
        <v>5.522673611267237E-2</v>
      </c>
      <c r="H6" s="38">
        <v>45994.519641203704</v>
      </c>
      <c r="I6" s="37" t="str">
        <f>IFERROR(VLOOKUP(D6,DB!A:F,6,0),"")</f>
        <v>SCECO</v>
      </c>
      <c r="J6" s="37" t="str">
        <f>IFERROR(VLOOKUP(D6,DB!A:G,7,0),"")</f>
        <v>Haj Removal</v>
      </c>
      <c r="K6" s="37" t="s">
        <v>39212</v>
      </c>
      <c r="L6" s="37" t="str">
        <f>IFERROR(VLOOKUP(D6,DB!A:I,9,0),"")</f>
        <v>Latis</v>
      </c>
    </row>
    <row r="7" spans="1:13">
      <c r="A7" s="37"/>
      <c r="B7" s="37" t="str">
        <f>IFERROR(VLOOKUP(D7,DB!A:K,11,0),"")</f>
        <v/>
      </c>
      <c r="C7" s="37"/>
      <c r="D7" s="37"/>
      <c r="E7" s="37"/>
      <c r="F7" s="38"/>
      <c r="G7" s="135">
        <f ca="1">IFERROR(NOW()-F7,"")</f>
        <v>45994.583108680556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45994.583108680556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45994.583108680556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45994.583108680556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45994.583108680556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45994.583108680556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45994.583108680556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45994.583108680556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45994.583108680556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45994.583108680556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45994.583108680556</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45994.583108680556</v>
      </c>
      <c r="H18" s="151"/>
      <c r="I18" s="150" t="str">
        <f>IFERROR(VLOOKUP(D18,DB!A:F,6,0),"")</f>
        <v/>
      </c>
      <c r="J18" s="150" t="str">
        <f>IFERROR(VLOOKUP(D18,DB!A:G,7,0),"")</f>
        <v/>
      </c>
      <c r="K18" s="150"/>
      <c r="L18" s="150" t="str">
        <f>IFERROR(VLOOKUP(D18,DB!A:I,9,0),"")</f>
        <v/>
      </c>
    </row>
    <row r="19" spans="1:12">
      <c r="A19" s="37"/>
      <c r="B19" s="37" t="str">
        <f>IFERROR(VLOOKUP(D19,DB!A:K,11,0),"")</f>
        <v/>
      </c>
      <c r="C19" s="37"/>
      <c r="D19" s="37"/>
      <c r="E19" s="37"/>
      <c r="F19" s="38"/>
      <c r="G19" s="135">
        <f ca="1">IFERROR(NOW()-F19,"")</f>
        <v>45994.583108680556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45994.583108680556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45994.583108680556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45994.583108680556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45994.583108680556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45994.583108680556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45994.583108680556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45994.583108680556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45994.583108680556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45994.583108680556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45994.583108680556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45994.583108680556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45994.583108680556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45994.583108680556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45994.583108680556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45994.583108680556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45994.583108680556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45994.583108680556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45994.583108680556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45994.583108680556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45994.583108680556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45994.583108680556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45994.583108680556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45994.583108680556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45994.583108680556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45994.583108680556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45994.583108680556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45994.583108680556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45994.583108680556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45994.583108680556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45994.583108680556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45994.583108680556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45994.583108680556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45994.583108680556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45994.583108680556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45994.583108680556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45994.583108680556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45994.583108680556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45994.583108680556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45994.583108680556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45994.583108680556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45994.583108680556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45994.583108680556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45994.583108680556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45994.583108680556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45994.583108680556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45994.583108680556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45994.583108680556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45994.583108680556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45994.583108680556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45994.583108680556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45994.583108680556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45994.583108680556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45994.583108680556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45994.583108680556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45994.583108680556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45994.583108680556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45994.583108680556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45994.583108680556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45994.583108680556</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ca="1">IFERROR(NOW()-F79,"")</f>
        <v>45994.583108680556</v>
      </c>
      <c r="H79" s="38"/>
      <c r="I79" s="37" t="str">
        <f>IFERROR(VLOOKUP(D79,DB!A:F,6,0),"")</f>
        <v/>
      </c>
      <c r="J79" s="37" t="str">
        <f>IFERROR(VLOOKUP(D79,DB!A:G,7,0),"")</f>
        <v/>
      </c>
      <c r="K79" s="37"/>
      <c r="L79" s="37" t="str">
        <f>IFERROR(VLOOKUP(D79,DB!A:I,9,0),"")</f>
        <v/>
      </c>
    </row>
    <row r="80" spans="1:12">
      <c r="A80" s="150"/>
      <c r="B80" s="150" t="str">
        <f>IFERROR(VLOOKUP(D80,DB!A:K,11,0),"")</f>
        <v/>
      </c>
      <c r="C80" s="150"/>
      <c r="D80" s="150"/>
      <c r="E80" s="150"/>
      <c r="F80" s="151"/>
      <c r="G80" s="152">
        <f ca="1">IFERROR(NOW()-F80,"")</f>
        <v>45994.583108680556</v>
      </c>
      <c r="H80" s="151"/>
      <c r="I80" s="150" t="str">
        <f>IFERROR(VLOOKUP(D80,DB!A:F,6,0),"")</f>
        <v/>
      </c>
      <c r="J80" s="150" t="str">
        <f>IFERROR(VLOOKUP(D80,DB!A:G,7,0),"")</f>
        <v/>
      </c>
      <c r="K80" s="150"/>
      <c r="L80" s="150"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34878</v>
      </c>
      <c r="E2" s="142" t="s">
        <v>39106</v>
      </c>
      <c r="F2" s="121">
        <v>45994.517233796294</v>
      </c>
      <c r="G2" s="72">
        <f ca="1">IFERROR(NOW()-F2,"-")</f>
        <v>6.5874884261575062E-2</v>
      </c>
      <c r="H2" s="121">
        <v>45994.517233796294</v>
      </c>
      <c r="I2" s="119" t="str">
        <f>IFERROR(VLOOKUP(D2,DB!A:F,6,0),"")</f>
        <v>SCECO</v>
      </c>
      <c r="J2" s="119" t="str">
        <f>IFERROR(VLOOKUP(D2,DB!A:G,7,0),"")</f>
        <v>Vandalized</v>
      </c>
      <c r="K2" s="122" t="s">
        <v>39214</v>
      </c>
      <c r="L2" s="137" t="str">
        <f>IFERROR(VLOOKUP(D2,DB!A:I,9,0),"")</f>
        <v>Latis</v>
      </c>
    </row>
    <row r="3" spans="1:16382" ht="31.5" customHeight="1">
      <c r="A3" s="118" t="s">
        <v>39215</v>
      </c>
      <c r="B3" s="119" t="str">
        <f>IFERROR(VLOOKUP(D3,DB!A:K,11,0),"")</f>
        <v>R6</v>
      </c>
      <c r="C3" s="120">
        <v>1</v>
      </c>
      <c r="D3" s="119" t="s">
        <v>29465</v>
      </c>
      <c r="E3" s="142" t="s">
        <v>39106</v>
      </c>
      <c r="F3" s="121">
        <v>45994.52140046296</v>
      </c>
      <c r="G3" s="72">
        <f ca="1">IFERROR(NOW()-F3,"-")</f>
        <v>6.1708217595878523E-2</v>
      </c>
      <c r="H3" s="121">
        <v>45994.52140046296</v>
      </c>
      <c r="I3" s="119" t="str">
        <f>IFERROR(VLOOKUP(D3,DB!A:F,6,0),"")</f>
        <v>Generator-SG</v>
      </c>
      <c r="J3" s="119" t="str">
        <f>IFERROR(VLOOKUP(D3,DB!A:G,7,0),"")</f>
        <v>Dead</v>
      </c>
      <c r="K3" s="122" t="s">
        <v>39216</v>
      </c>
      <c r="L3" s="137" t="str">
        <f>IFERROR(VLOOKUP(D3,DB!A:I,9,0),"")</f>
        <v>Latis</v>
      </c>
    </row>
    <row r="4" spans="1:16382" ht="31.5" customHeight="1">
      <c r="A4" s="118"/>
      <c r="B4" s="119" t="str">
        <f>IFERROR(VLOOKUP(D4,DB!A:K,11,0),"")</f>
        <v/>
      </c>
      <c r="C4" s="120"/>
      <c r="D4" s="119"/>
      <c r="E4" s="142"/>
      <c r="F4" s="121"/>
      <c r="G4" s="72">
        <f ca="1">IFERROR(NOW()-F4,"-")</f>
        <v>45994.583108680556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45994.583108680556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45994.583108680556</v>
      </c>
      <c r="H6" s="121"/>
      <c r="I6" s="119" t="str">
        <f>IFERROR(VLOOKUP(D6,DB!A:F,6,0),"")</f>
        <v/>
      </c>
      <c r="J6" s="119" t="str">
        <f>IFERROR(VLOOKUP(D6,DB!A:G,7,0),"")</f>
        <v/>
      </c>
      <c r="K6" s="122" t="s">
        <v>39217</v>
      </c>
      <c r="L6" s="137" t="str">
        <f>IFERROR(VLOOKUP(D6,DB!A:I,9,0),"")</f>
        <v/>
      </c>
    </row>
    <row r="7" spans="1:16382" ht="31.5" customHeight="1">
      <c r="A7" s="118"/>
      <c r="B7" s="119" t="str">
        <f>IFERROR(VLOOKUP(D7,DB!A:K,11,0),"")</f>
        <v/>
      </c>
      <c r="C7" s="120"/>
      <c r="D7" s="119"/>
      <c r="E7" s="142"/>
      <c r="F7" s="121"/>
      <c r="G7" s="72">
        <f ca="1">IFERROR(NOW()-F7,"-")</f>
        <v>45994.583108680556</v>
      </c>
      <c r="H7" s="121"/>
      <c r="I7" s="119" t="str">
        <f>IFERROR(VLOOKUP(D7,DB!A:F,6,0),"")</f>
        <v/>
      </c>
      <c r="J7" s="119" t="str">
        <f>IFERROR(VLOOKUP(D7,DB!A:G,7,0),"")</f>
        <v/>
      </c>
      <c r="K7" s="122" t="s">
        <v>39217</v>
      </c>
      <c r="L7" s="137" t="str">
        <f>IFERROR(VLOOKUP(D7,DB!A:I,9,0),"")</f>
        <v/>
      </c>
    </row>
    <row r="8" spans="1:16382" ht="31.5" customHeight="1">
      <c r="A8" s="118"/>
      <c r="B8" s="119" t="str">
        <f>IFERROR(VLOOKUP(D8,DB!A:K,11,0),"")</f>
        <v/>
      </c>
      <c r="C8" s="120"/>
      <c r="D8" s="119"/>
      <c r="E8" s="142"/>
      <c r="F8" s="121"/>
      <c r="G8" s="72">
        <f ca="1">IFERROR(NOW()-F8,"-")</f>
        <v>45994.583108680556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45994.583108680556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45994.583108680556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45994.583108680556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45994.583108680556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45994.583108680556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45994.583108680556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45994.583108680556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45994.583108680556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45994.583108680556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45994.583108680556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45994.583108680556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45994.583108680556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45994.583108680556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45994.583108680556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45994.583108680556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45994.583108680556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45994.583108680556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45994.583108680556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45994.583108680556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45994.583108680556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45994.583108680556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45994.583108680556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45994.583108680556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45994.583108680556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45994.583108680556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45994.583108680556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45994.583108680556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45994.583108680556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45994.583108680556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45994.583108680556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45994.583108680556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45994.583108680556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45994.583108680556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45994.583108680556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45994.583108680556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45994.583108680556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45994.583108680556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45994.583108680556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45994.583108680556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45994.583108680556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45994.583108680556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45994.583108680556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45994.583108680556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45994.583108680556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45994.583108680556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45994.583108680556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45994.583108680556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45994.583108680556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45994.583108680556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45994.583108680556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45994.583108680556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45994.583108680556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45994.583108680556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45994.583108680556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45994.583108680556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45994.583108680556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45994.583108680556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45994.583108680556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45994.583108680556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45994.583108680556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45994.583108680556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45994.583108680556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45994.583108680556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45994.583108680556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45994.583108680556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45994.583108680556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45994.583108680556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45994.583108680556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45994.583108680556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45994.583108680556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45994.583108680556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45994.583108680556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45994.583108680556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45994.583108680556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45994.583108680556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45994.583108680556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45994.583108680556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45994.583108680556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45994.583108680556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45994.583108680556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45994.583108680556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45994.583108680556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45994.583108680556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45994.583108680556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45994.583108680556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45994.583108680556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45994.583108680556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45994.583108680556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45994.583108680556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45994.583108680556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45994.583108680556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45994.583108680556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45994.583108680556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45994.583108680556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45994.583108680556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45994.583108680556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45994.583108680556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45994.583108680556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45994.583108680556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45994.583108680556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45994.583108680556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45994.583108680556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45994.583108680556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45994.583108680556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45994.583108680556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45994.583108680556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45994.583108680556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45994.583108680556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45994.583108680556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45994.583108680556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45994.583108680556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45994.583108680556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45994.583108680556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45994.583108680556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45994.583108680556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45994.583108680556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45994.583108680556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45994.583108680556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45994.583108680556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45994.583108680556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45994.583108680556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45994.583108680556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45994.583108680556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45994.583108680556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45994.583108680556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45994.583108680556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45994.583108680556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45994.583108680556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45994.583108680556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45994.583108680556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45994.583108680556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45994.583108680556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45994.583108680556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45994.583108680556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45994.583108680556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45994.583108680556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45994.583108680556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45994.583108680556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45994.583108680556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45994.583108680556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45994.583108680556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45994.583108680556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45994.583108680556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45994.583108680556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45994.583108680556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45994.583108680556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45994.583108680556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45994.583108680556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45994.583108680556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45994.583108680556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45994.583108680556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45994.583108680556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45994.583108680556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45994.583108680556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45994.583108680556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45994.583108680556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45994.583108680556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45994.583108680556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45994.583108680556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45994.583108680556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45994.583108680556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45994.583108680556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45994.583108680556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45994.583108680556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45994.583108680556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45994.583108680556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45994.583108680556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45994.583108680556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45994.583108680556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45994.583108680556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45994.583108680556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45994.583108680556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45994.583108680556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45994.583108680556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45994.583108680556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45994.583108680556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45994.583108680556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45994.583108680556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45994.583108680556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45994.583108680556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45994.583108680556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45994.583108680556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45994.583108680556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45994.583108680556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45994.583108680556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45994.583108680556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45994.583108680556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45994.583108680556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45994.583108680556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45994.583108680556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45994.583108680556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45994.583108680556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45994.583108680556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45994.583108680556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45994.583108680556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45994.583108680556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45994.583108680556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45994.583108680556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45994.583108680556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45994.583108680556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45994.583108680556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45994.583108680556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45994.583108680556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45994.583108680556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45994.583108680556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45994.583108680556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45994.583108680556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45994.583108680556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45994.583108680556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45994.583108680556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45994.583108680556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45994.583108680556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45994.583108680556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45994.583108680556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45994.583108680556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45994.583108680556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45994.583108680556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45994.583108680556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45994.583108680556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45994.583108680556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45994.583108680556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45994.583108680556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45994.583108680556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45994.583108680556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45994.583108680556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45994.583108680556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45994.583108680556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45994.583108680556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45994.583108680556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45994.583108680556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45994.583108680556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45994.583108680556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45994.583108680556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45994.583108680556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45994.583108680556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45994.583108680556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45994.583108680556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45994.583108680556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45994.583108680556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45994.583108680556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45994.583108680556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45994.583108680556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45994.583108680556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45994.583108680556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45994.583108680556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45994.583108680556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45994.583108680556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45994.583108680556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45994.583108680556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45994.583108680556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45994.583108680556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45994.583108680556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45994.583108680556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45994.583108680556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45994.583108680556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45994.583108680556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45994.583108680556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45994.583108680556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45994.583108680556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45994.583108680556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45994.583108680556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45994.583108680556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45994.583108680556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45994.583108680556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45994.583108680556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45994.583108680556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45994.583108680556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45994.583108680556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45994.583108680556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45994.583108680556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45994.583108680556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45994.583108680556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45994.583108680556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45994.583108680556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45994.583108680556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45994.583108680556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45994.583108680556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45994.583108680556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45994.583108680556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45994.583108680556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45994.583108680556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45994.583108680556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45994.583108680556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45994.583108680556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45994.583108680556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45994.583108680556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45994.583108680556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45994.583108680556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45994.583108680556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45994.583108680556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45994.583108680556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45994.583108680556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45994.583108680556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45994.583108680556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45994.583108680556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45994.583108680556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45994.583108680556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45994.583108680556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45994.583108680556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45994.583108680556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45994.583108680556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45994.583108680556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45994.583108680556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45994.583108680556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45994.583108680556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45994.583108680556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45994.583108680556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45994.583108680556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45994.583108680556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45994.583108680556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45994.583108680556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45994.583108680556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45994.583108680556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45994.583108680556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45994.583108680556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45994.583108680556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45994.583108680556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45994.583108680556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45994.583108680556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45994.583108680556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45994.583108680556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45994.583108680556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45994.583108680556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45994.583108680556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45994.583108680556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45994.583108680556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45994.583108680556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45994.583108680556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45994.583108680556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45994.583108680556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45994.583108680556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45994.583108680556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45994.583108680556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45994.583108680556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45994.583108680556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45994.583108680556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45994.583108680556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45994.583108680556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45994.583108680556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45994.583108680556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45994.583108680556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45994.583108680556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45994.583108680556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45994.583108680556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45994.583108680556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45994.583108680556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45994.583108680556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45994.583108680556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45994.583108680556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45994.583108680556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45994.583108680556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45994.583108680556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45994.583108680556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45994.583108680556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45994.583108680556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45994.583108680556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45994.583108680556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45994.583108680556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45994.583108680556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45994.583108680556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45994.583108680556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45994.583108680556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45994.583108680556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45994.583108680556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45994.583108680556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45994.583108680556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45994.583108680556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45994.583108680556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45994.583108680556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45994.583108680556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45994.583108680556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45994.583108680556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45994.583108680556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45994.583108680556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45994.583108680556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45994.583108680556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45994.583108680556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45994.583108680556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45994.583108680556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45994.583108680556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45994.583108680556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45994.583108680556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45994.583108680556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45994.583108680556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45994.583108680556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45994.583108680556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45994.583108680556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45994.583108680556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45994.583108680556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45994.583108680556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45994.583108680556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45994.583108680556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45994.583108680556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45994.583108680556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45994.583108680556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45994.583108680556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45994.583108680556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45994.583108680556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45994.583108680556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45994.583108680556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45994.583108680556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45994.583108680556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45994.583108680556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45994.583108680556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45994.583108680556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45994.583108680556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45994.583108680556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45994.583108680556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45994.583108680556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45994.583108680556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45994.583108680556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45994.583108680556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45994.583108680556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45994.583108680556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45994.583108680556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45994.583108680556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45994.583108680556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45994.583108680556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45994.583108680556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45994.583108680556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45994.583108680556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45994.583108680556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45994.583108680556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45994.583108680556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45994.583108680556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45994.583108680556</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45994.583108680556</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